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67" i="1"/>
  <c r="E19"/>
  <c r="D17"/>
  <c r="C17"/>
  <c r="E20"/>
  <c r="D55"/>
  <c r="C55"/>
  <c r="E60"/>
  <c r="E59"/>
  <c r="E58"/>
  <c r="D51"/>
  <c r="C51"/>
  <c r="D49"/>
  <c r="D48" s="1"/>
  <c r="C49"/>
  <c r="C48" s="1"/>
  <c r="D37"/>
  <c r="D38"/>
  <c r="C38"/>
  <c r="C37" s="1"/>
  <c r="E36"/>
  <c r="D35"/>
  <c r="C35"/>
  <c r="C29"/>
  <c r="D29"/>
  <c r="D25"/>
  <c r="D16"/>
  <c r="D32"/>
  <c r="E68"/>
  <c r="D66"/>
  <c r="C66"/>
  <c r="E65"/>
  <c r="D64"/>
  <c r="C64"/>
  <c r="E63"/>
  <c r="D62"/>
  <c r="C62"/>
  <c r="C61" s="1"/>
  <c r="E56"/>
  <c r="E50"/>
  <c r="E47"/>
  <c r="D46"/>
  <c r="C46"/>
  <c r="D44"/>
  <c r="C44"/>
  <c r="E43"/>
  <c r="D42"/>
  <c r="D41" s="1"/>
  <c r="C42"/>
  <c r="C41" s="1"/>
  <c r="E33"/>
  <c r="C32"/>
  <c r="E30"/>
  <c r="E26"/>
  <c r="C25"/>
  <c r="E22"/>
  <c r="D21"/>
  <c r="C21"/>
  <c r="E18"/>
  <c r="E44" l="1"/>
  <c r="E35"/>
  <c r="E66"/>
  <c r="C54"/>
  <c r="C53" s="1"/>
  <c r="D40"/>
  <c r="E41"/>
  <c r="C40"/>
  <c r="E29"/>
  <c r="E42"/>
  <c r="E62"/>
  <c r="E48"/>
  <c r="E55"/>
  <c r="C28"/>
  <c r="E64"/>
  <c r="D61"/>
  <c r="E46"/>
  <c r="E25"/>
  <c r="E21"/>
  <c r="E32"/>
  <c r="E17"/>
  <c r="C16"/>
  <c r="E61" l="1"/>
  <c r="D54"/>
  <c r="D53" s="1"/>
  <c r="E53" s="1"/>
  <c r="E52" s="1"/>
  <c r="C24"/>
  <c r="C15" s="1"/>
  <c r="C14" s="1"/>
  <c r="E16"/>
  <c r="E54" l="1"/>
  <c r="D28"/>
  <c r="E28" s="1"/>
  <c r="D24" l="1"/>
  <c r="E40"/>
  <c r="E24" l="1"/>
  <c r="D15"/>
  <c r="D14" s="1"/>
  <c r="E15" l="1"/>
  <c r="E14"/>
</calcChain>
</file>

<file path=xl/sharedStrings.xml><?xml version="1.0" encoding="utf-8"?>
<sst xmlns="http://schemas.openxmlformats.org/spreadsheetml/2006/main" count="131" uniqueCount="129">
  <si>
    <t>Приложение 2</t>
  </si>
  <si>
    <t xml:space="preserve">к постановлению "Об утверждении отчета </t>
  </si>
  <si>
    <t xml:space="preserve">Усть-Абаканского района Республики Хакасия </t>
  </si>
  <si>
    <t>ОТЧЕТ</t>
  </si>
  <si>
    <t xml:space="preserve">по исполнению поступлений доходов </t>
  </si>
  <si>
    <t>наименование объекта</t>
  </si>
  <si>
    <t>Утверждено</t>
  </si>
  <si>
    <t xml:space="preserve">Исполнено </t>
  </si>
  <si>
    <t>% исполнения</t>
  </si>
  <si>
    <t>Код дохода по КД</t>
  </si>
  <si>
    <t>2012г.</t>
  </si>
  <si>
    <t>Доходы бюджета- Всего</t>
  </si>
  <si>
    <t>000  8  50  00000  00  0000  000</t>
  </si>
  <si>
    <t>НАЛОГОВЫЕ И НЕНАЛОГОВЫЕ ДОХОДЫ</t>
  </si>
  <si>
    <t>000  1  00  00000  00  0000  000</t>
  </si>
  <si>
    <t>НАЛОГИ НА ПРИБЫЛЬ, ДОХОДЫ</t>
  </si>
  <si>
    <t>000  1  01  00000  00  0000  000</t>
  </si>
  <si>
    <t>Налог на доходы физических лиц</t>
  </si>
  <si>
    <t>000  1  01  02000  01  0000  110</t>
  </si>
  <si>
    <t>Налог на доходы физических лиц с доходов, источником которых является налоговый агент, за исключением налогов, в отношении которых исчесление и уплата налога осуществляютсяв соответствии  со статьями 227,227.1 и 228 Налогового кодекса Российской Федеации.</t>
  </si>
  <si>
    <t>000  1  01  02010  01  0000  110</t>
  </si>
  <si>
    <t>Налог на доходы физических лиц, полученных от осуществлениядеятельности физическими лицами, зрегистрированными в качестве индивидуальных предпринимателей, нотариусов, занимающихся частной практикой, адвокатов, учредивших адвокатные кабинеты, и других лиц, занимающихся частной  практикой, в соответствии со статьей 227 Налогового кодекса Российской Федерации.</t>
  </si>
  <si>
    <t>000  1  01  02030  01  0000  110</t>
  </si>
  <si>
    <t>НАЛОГИ НА СОВОКУПНЫЙ ДОХОД</t>
  </si>
  <si>
    <t>000  1  05  00000  00  0000  000</t>
  </si>
  <si>
    <t>Единый сельскохозяйственный налог</t>
  </si>
  <si>
    <t>000  1  05  03010  01  0000  110</t>
  </si>
  <si>
    <t>Единый сельскохозяйственный налогз( за нологовые периоды истекшие до 1 января 2011года)</t>
  </si>
  <si>
    <t>000  1  05  03020  01  0000  110</t>
  </si>
  <si>
    <t>НАЛОГИ НА ИМУЩЕСТВО</t>
  </si>
  <si>
    <t>000  1  06  00000  00  0000  000</t>
  </si>
  <si>
    <t>Налог на имущество физических лиц</t>
  </si>
  <si>
    <t>000  1  06  01000  00  0000  110</t>
  </si>
  <si>
    <t>Налог на имущество физических лиц, зачисляемый в бюджеты поселений</t>
  </si>
  <si>
    <t>000  1  06  01030  10  0000  110</t>
  </si>
  <si>
    <t>Земельный налог</t>
  </si>
  <si>
    <t>000  1  06  06000  00  0000  110</t>
  </si>
  <si>
    <t>000  1  06  06010  00  0000  110</t>
  </si>
  <si>
    <t>Земельный налог, взимаемый по ставкам, установленным в соответствии с пп 1 п 1 ст. 394 НК РФ и применяемым к объектам налогообложения, расположенным в границах поселений</t>
  </si>
  <si>
    <t>000  1  06  06013 10  0000  110</t>
  </si>
  <si>
    <t xml:space="preserve">Земельный налог, взимаемый по ставкам, установленным в соответствии с пп 2 п 1 ст. 394 НК РФ </t>
  </si>
  <si>
    <t>000  1  06  06020 00  0000  110</t>
  </si>
  <si>
    <t>Земельный налог, взимаемый по ставкам, установленным в соответствии с пп 2 п 1 ст. 394 НК РФ и применяемым к объектам налогообложения, расположенным в границах поселений</t>
  </si>
  <si>
    <t>000  1  06  06023 10  0000  110</t>
  </si>
  <si>
    <t>ДОХОДЫ ОТ ИСПОЛЬЗОВАНИЯ ИМУЩЕСТВА, НАХОДЯЩЕГОСЯ В ГОСУДАРСТВЕННОЙ И МУНИЦИПАЛЬНОЙ СОБСТВЕННОСТИ</t>
  </si>
  <si>
    <t>000  1  11  00000  00  0000  000</t>
  </si>
  <si>
    <t>Доходы, получаемые в виде арендной  либо иной платы за передачу в безвозмездное пользование государственного и муниципального имущества ( за исключением  имущества автономных  учреждений, а также имущества государственных и муниципальных унитарных предприятий, в том числе казенных)</t>
  </si>
  <si>
    <t>000  1  11  05000  00  0000  120</t>
  </si>
  <si>
    <t xml:space="preserve"> Доходы, получаемые в виде арендной  плата за земельные участки, государственная 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</si>
  <si>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000  1  11  05013  00  0000  120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</si>
  <si>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поселений,а также средства от продажи права на заключение договоров аренды указанных земельных участков</t>
  </si>
  <si>
    <t>000  1  11  05013  10  0000  120</t>
  </si>
  <si>
    <t>Доходы от сдачи в аренду имущества, находящегося в оперативном управлении органов государственной власти, органов уместного самоуправления, государственных внебюджетных фондов и созданных ими учреждений (за исключением имущества автономных учреждений)правления поселений  и созданных ими учреждений (за исключением имущества  муниципальных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</si>
  <si>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</si>
  <si>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управления поселений  и созданных ими учреждений (за исключением имущества  муниципальных автономных учреждений)</t>
  </si>
  <si>
    <t>000  1  11  05035  10  0000  120</t>
  </si>
  <si>
    <t>ДОХОДЫ ОТ ОКАЗАНИЯ ПЛАННЫХ УСЛУГ И КОМПЕНСАЦИЙ ЗАТРАТ ГОСУДАРСТВА</t>
  </si>
  <si>
    <t>000   1  13   00000  00  0000 000</t>
  </si>
  <si>
    <t>Прочие доходы от оказания платных услуг (работ) получателями средств  бюджетов поселений</t>
  </si>
  <si>
    <t>000 1 13 01995 10 0000 130</t>
  </si>
  <si>
    <t>ДОХОДЫ ОТ ПРОДАЖИ МАТЕРИАЛЬНЫХ И НЕМАТЕРИАЛЬНЫХ АКТИВОВ</t>
  </si>
  <si>
    <t>000   1  14   00000  00  0000 000</t>
  </si>
  <si>
    <t>Доходы от продажи земельных участков,государственная собственность на которые не разграничена и которые расположены в границах поселений</t>
  </si>
  <si>
    <t>000   1  14   06013  10  0000 430</t>
  </si>
  <si>
    <t>БЕЗВОЗМЕЗДНЫЕ ПОСТУПЛЕНИЯ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</si>
  <si>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</si>
  <si>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</si>
  <si>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</si>
  <si>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Дотации бюджетам поселений на выравнивание уровня бюджетной обеспеченности</t>
  </si>
  <si>
    <t>000  2  02  01001  00  0000  151</t>
  </si>
  <si>
    <t>Дотации бюджетам поселений на выравнивание  бюджетной обеспеченности</t>
  </si>
  <si>
    <t>000  2  02  01001  10  0000  151</t>
  </si>
  <si>
    <t>Субвенции бюджетам субъектов  Российской  Федерации и муниципальных образований</t>
  </si>
  <si>
    <t>000  2  02  03000  00  0000  151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</si>
  <si>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</si>
  <si>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000  2  02  03015  00  0000  151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</si>
  <si>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</si>
  <si>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000  2  02  03015  10  0000  151</t>
  </si>
  <si>
    <t>Межбюджетные трансферты, передаваемые бюджетам для компенсациидополнительных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</si>
  <si>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</si>
  <si>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</si>
  <si>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000  2 02 04012 10 0000 151</t>
  </si>
  <si>
    <t>Межбюджетные трансферты, передаваемые бюджетам муниципальных 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</si>
  <si>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</si>
  <si>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</si>
  <si>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000  2 02 04014 10 0000 151</t>
  </si>
  <si>
    <t>Доходы от продажи земельных участков, государственная собственность на которые не разграничена</t>
  </si>
  <si>
    <t>000   1  14  06010 00  0000 430</t>
  </si>
  <si>
    <t>Земельный налог, взимаемый по ставкам,установленным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</si>
  <si>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000 1 06 06013 10 2000 110</t>
  </si>
  <si>
    <t>Субсидии бюджетам поселений для обеспечения земельных участков коммунальной инфраструктурой в целях жилищного строительства</t>
  </si>
  <si>
    <t>000  1  06  06023 10  2000  110</t>
  </si>
  <si>
    <t>Задолженность и перерасчеты по отмененным налогам, сборам и иным обязательным платеждам</t>
  </si>
  <si>
    <t>000 1 09 04000 00 0000 110</t>
  </si>
  <si>
    <t>Нало на иущество</t>
  </si>
  <si>
    <t>000 1 09 00000 00 0000 110</t>
  </si>
  <si>
    <t>Земельный налог (по обязательствам, возникшим до 01 января 2006 года), мобилизуемый на территориях поселений</t>
  </si>
  <si>
    <t>000 1 09 04053 10 0000 110</t>
  </si>
  <si>
    <t>об исполнении  бюджета Сапоговского сельсовета</t>
  </si>
  <si>
    <t>в бюджет Сапоговского сельсовета</t>
  </si>
  <si>
    <t xml:space="preserve">Земельный налог, взимаемый по ставкам, </t>
  </si>
  <si>
    <t>Налог на имущество физических лиц,взимаемых по ставкам применяемым к объектам налогообложения,расположенным в границах поселений</t>
  </si>
  <si>
    <t>000 1 06 01030 10 2000 110</t>
  </si>
  <si>
    <t>Государственная пошлина</t>
  </si>
  <si>
    <t>000 1 08 00000 00 0000 000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</si>
  <si>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</si>
  <si>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000 1 08 04020 001 0000 110</t>
  </si>
  <si>
    <t>Прочие неналоговые доходы</t>
  </si>
  <si>
    <t>000 1 17 00000 00 0000 000</t>
  </si>
  <si>
    <t>Невыясненыке поступления,зачисляемые в бюджеты поселений</t>
  </si>
  <si>
    <t>000 1 17 01050 10 0000 180</t>
  </si>
  <si>
    <t>Субсидии бюджетам поселений на бюджетные инвестиции в объекты капитального строителдьства собственности муниципальных образований</t>
  </si>
  <si>
    <t>000 2 02 02077 10 0000 151</t>
  </si>
  <si>
    <t>000 2 02 02080 10 0000 151</t>
  </si>
  <si>
    <t>Прочие субсидии</t>
  </si>
  <si>
    <t>000 2 02 02999 10 0000 151</t>
  </si>
  <si>
    <t>Глава Сапоговского сельсовета</t>
  </si>
  <si>
    <t xml:space="preserve">                      Шандро М.И.</t>
  </si>
  <si>
    <t>исполнитель</t>
  </si>
  <si>
    <t xml:space="preserve">                                         Шандро Г.В.</t>
  </si>
  <si>
    <t>2013г.</t>
  </si>
  <si>
    <t>000  1  01  02020  01  0000  110</t>
  </si>
  <si>
    <t>Налог на доходы физических лицс доходов,полученных физическими лицами в соответствии со статьей 228 налогового Кодекса российской  Федерации</t>
  </si>
  <si>
    <t>Усть-Абаканского района Республики Хакасия за 3 квартал  2013год</t>
  </si>
  <si>
    <t>за 3 квартал  2013 год"</t>
  </si>
  <si>
    <t>Перечисление для осуществления возврата(зачета)излишне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</si>
  <si>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000  2 08 05000 10 0000 180</t>
  </si>
  <si>
    <t>5000</t>
  </si>
  <si>
    <t>от 25 ноября 2013г.  №129/1-п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</si>
</sst>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Arial"/>
    </font>
    <font>
      <b/>
      <sz val="10"/>
      <name val="Times New Roman"/>
      <family val="1"/>
    </font>
    <font>
      <sz val="8"/>
      <name val="Arial"/>
    </font>
    <font>
      <b/>
      <sz val="10"/>
      <name val="Times New Roman"/>
      <family val="1"/>
      <charset val="204"/>
    </font>
    <font>
      <b/>
      <sz val="8"/>
      <name val="Times New Roman"/>
      <family val="1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6" fillId="0" borderId="0" xfId="0" applyFont="1" applyAlignment="1"/>
    <xf numFmtId="0" fontId="4" fillId="0" borderId="0" xfId="0" applyFont="1" applyBorder="1" applyAlignment="1"/>
    <xf numFmtId="0" fontId="7" fillId="0" borderId="0" xfId="0" applyFont="1" applyBorder="1" applyAlignment="1">
      <alignment horizontal="center"/>
    </xf>
    <xf numFmtId="0" fontId="5" fillId="0" borderId="1" xfId="0" applyFont="1" applyBorder="1"/>
    <xf numFmtId="0" fontId="7" fillId="0" borderId="1" xfId="0" applyFont="1" applyBorder="1" applyAlignment="1">
      <alignment horizontal="center"/>
    </xf>
    <xf numFmtId="0" fontId="5" fillId="0" borderId="0" xfId="0" applyFont="1" applyBorder="1"/>
    <xf numFmtId="0" fontId="9" fillId="2" borderId="3" xfId="0" applyFont="1" applyFill="1" applyBorder="1"/>
    <xf numFmtId="0" fontId="9" fillId="0" borderId="0" xfId="0" applyFont="1"/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wrapText="1"/>
    </xf>
    <xf numFmtId="49" fontId="10" fillId="2" borderId="4" xfId="0" applyNumberFormat="1" applyFont="1" applyFill="1" applyBorder="1" applyAlignment="1">
      <alignment horizontal="center"/>
    </xf>
    <xf numFmtId="165" fontId="10" fillId="2" borderId="4" xfId="0" applyNumberFormat="1" applyFont="1" applyFill="1" applyBorder="1" applyAlignment="1">
      <alignment horizontal="center"/>
    </xf>
    <xf numFmtId="4" fontId="10" fillId="2" borderId="4" xfId="0" applyNumberFormat="1" applyFont="1" applyFill="1" applyBorder="1" applyAlignment="1">
      <alignment horizontal="center"/>
    </xf>
    <xf numFmtId="0" fontId="8" fillId="0" borderId="4" xfId="0" applyFont="1" applyBorder="1" applyAlignment="1">
      <alignment wrapText="1"/>
    </xf>
    <xf numFmtId="49" fontId="8" fillId="0" borderId="4" xfId="0" applyNumberFormat="1" applyFont="1" applyBorder="1" applyAlignment="1">
      <alignment horizontal="center"/>
    </xf>
    <xf numFmtId="165" fontId="8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>
      <alignment horizontal="center"/>
    </xf>
    <xf numFmtId="0" fontId="11" fillId="0" borderId="4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/>
    </xf>
    <xf numFmtId="165" fontId="9" fillId="0" borderId="4" xfId="0" applyNumberFormat="1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/>
    </xf>
    <xf numFmtId="0" fontId="9" fillId="0" borderId="4" xfId="0" applyFont="1" applyBorder="1" applyAlignment="1">
      <alignment vertical="top" wrapText="1"/>
    </xf>
    <xf numFmtId="0" fontId="9" fillId="0" borderId="4" xfId="0" applyFont="1" applyBorder="1" applyAlignment="1">
      <alignment wrapText="1"/>
    </xf>
    <xf numFmtId="165" fontId="9" fillId="3" borderId="4" xfId="0" applyNumberFormat="1" applyFont="1" applyFill="1" applyBorder="1" applyAlignment="1">
      <alignment horizontal="center"/>
    </xf>
    <xf numFmtId="4" fontId="9" fillId="3" borderId="4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left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/>
    <xf numFmtId="0" fontId="1" fillId="0" borderId="4" xfId="0" applyFont="1" applyBorder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wrapText="1"/>
    </xf>
    <xf numFmtId="49" fontId="6" fillId="0" borderId="4" xfId="0" applyNumberFormat="1" applyFont="1" applyBorder="1" applyAlignment="1">
      <alignment horizontal="center"/>
    </xf>
    <xf numFmtId="165" fontId="6" fillId="0" borderId="4" xfId="0" applyNumberFormat="1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center"/>
    </xf>
    <xf numFmtId="165" fontId="9" fillId="4" borderId="4" xfId="0" applyNumberFormat="1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center"/>
    </xf>
    <xf numFmtId="165" fontId="9" fillId="5" borderId="4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12" fillId="0" borderId="0" xfId="0" applyFont="1"/>
    <xf numFmtId="49" fontId="9" fillId="0" borderId="4" xfId="0" applyNumberFormat="1" applyFont="1" applyBorder="1" applyAlignment="1">
      <alignment horizontal="center" wrapText="1"/>
    </xf>
    <xf numFmtId="49" fontId="9" fillId="0" borderId="4" xfId="0" applyNumberFormat="1" applyFont="1" applyBorder="1" applyAlignment="1">
      <alignment wrapText="1"/>
    </xf>
    <xf numFmtId="49" fontId="9" fillId="0" borderId="4" xfId="0" applyNumberFormat="1" applyFont="1" applyFill="1" applyBorder="1" applyAlignment="1">
      <alignment horizontal="center" wrapText="1"/>
    </xf>
    <xf numFmtId="49" fontId="9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1"/>
  <sheetViews>
    <sheetView tabSelected="1" topLeftCell="A82" workbookViewId="0">
      <selection activeCell="A9" sqref="A9:D9"/>
    </sheetView>
  </sheetViews>
  <sheetFormatPr defaultRowHeight="15"/>
  <cols>
    <col min="1" max="1" width="24" customWidth="1"/>
    <col min="2" max="2" width="24.85546875" customWidth="1"/>
    <col min="3" max="3" width="16.7109375" customWidth="1"/>
    <col min="4" max="4" width="17.140625" customWidth="1"/>
    <col min="5" max="5" width="18.42578125" customWidth="1"/>
    <col min="6" max="7" width="9.140625" hidden="1" customWidth="1"/>
  </cols>
  <sheetData>
    <row r="1" spans="1:7">
      <c r="A1" s="55" t="s">
        <v>0</v>
      </c>
      <c r="B1" s="55"/>
      <c r="C1" s="55"/>
      <c r="D1" s="55"/>
      <c r="E1" s="55"/>
      <c r="F1" s="55"/>
      <c r="G1" s="55"/>
    </row>
    <row r="2" spans="1:7">
      <c r="A2" s="55" t="s">
        <v>1</v>
      </c>
      <c r="B2" s="55"/>
      <c r="C2" s="55"/>
      <c r="D2" s="55"/>
      <c r="E2" s="55"/>
      <c r="F2" s="55"/>
      <c r="G2" s="55"/>
    </row>
    <row r="3" spans="1:7">
      <c r="A3" s="1"/>
      <c r="B3" s="55" t="s">
        <v>98</v>
      </c>
      <c r="C3" s="55"/>
      <c r="D3" s="55"/>
      <c r="E3" s="55"/>
      <c r="F3" s="1"/>
      <c r="G3" s="1"/>
    </row>
    <row r="4" spans="1:7">
      <c r="A4" s="55" t="s">
        <v>2</v>
      </c>
      <c r="B4" s="55"/>
      <c r="C4" s="55"/>
      <c r="D4" s="55"/>
      <c r="E4" s="55"/>
      <c r="F4" s="55"/>
      <c r="G4" s="55"/>
    </row>
    <row r="5" spans="1:7">
      <c r="A5" s="55" t="s">
        <v>124</v>
      </c>
      <c r="B5" s="55"/>
      <c r="C5" s="55"/>
      <c r="D5" s="55"/>
      <c r="E5" s="55"/>
      <c r="F5" s="55"/>
      <c r="G5" s="55"/>
    </row>
    <row r="6" spans="1:7">
      <c r="A6" s="2"/>
      <c r="B6" s="54" t="s">
        <v>128</v>
      </c>
      <c r="C6" s="54"/>
      <c r="D6" s="54"/>
      <c r="E6" s="54"/>
      <c r="F6" s="54"/>
      <c r="G6" s="3"/>
    </row>
    <row r="7" spans="1:7">
      <c r="A7" s="56" t="s">
        <v>3</v>
      </c>
      <c r="B7" s="56"/>
      <c r="C7" s="56"/>
      <c r="D7" s="56"/>
      <c r="E7" s="4"/>
      <c r="F7" s="5"/>
      <c r="G7" s="5"/>
    </row>
    <row r="8" spans="1:7">
      <c r="A8" s="56" t="s">
        <v>4</v>
      </c>
      <c r="B8" s="56"/>
      <c r="C8" s="56"/>
      <c r="D8" s="56"/>
      <c r="E8" s="4"/>
      <c r="F8" s="6"/>
      <c r="G8" s="6"/>
    </row>
    <row r="9" spans="1:7">
      <c r="A9" s="56" t="s">
        <v>99</v>
      </c>
      <c r="B9" s="56"/>
      <c r="C9" s="56"/>
      <c r="D9" s="56"/>
      <c r="E9" s="4"/>
      <c r="F9" s="5"/>
      <c r="G9" s="5"/>
    </row>
    <row r="10" spans="1:7">
      <c r="A10" s="57" t="s">
        <v>123</v>
      </c>
      <c r="B10" s="57"/>
      <c r="C10" s="57"/>
      <c r="D10" s="57"/>
      <c r="E10" s="7"/>
      <c r="F10" s="5"/>
      <c r="G10" s="5"/>
    </row>
    <row r="11" spans="1:7">
      <c r="A11" s="8"/>
      <c r="B11" s="9"/>
      <c r="C11" s="10"/>
      <c r="D11" s="10"/>
      <c r="E11" s="10"/>
      <c r="F11" s="11"/>
      <c r="G11" s="11"/>
    </row>
    <row r="12" spans="1:7">
      <c r="A12" s="58" t="s">
        <v>5</v>
      </c>
      <c r="B12" s="12"/>
      <c r="C12" s="37" t="s">
        <v>6</v>
      </c>
      <c r="D12" s="37" t="s">
        <v>7</v>
      </c>
      <c r="E12" s="37" t="s">
        <v>8</v>
      </c>
      <c r="F12" s="13"/>
      <c r="G12" s="13"/>
    </row>
    <row r="13" spans="1:7">
      <c r="A13" s="59"/>
      <c r="B13" s="14" t="s">
        <v>9</v>
      </c>
      <c r="C13" s="47" t="s">
        <v>120</v>
      </c>
      <c r="D13" s="15" t="s">
        <v>10</v>
      </c>
      <c r="E13" s="15" t="s">
        <v>10</v>
      </c>
      <c r="F13" s="13"/>
      <c r="G13" s="13"/>
    </row>
    <row r="14" spans="1:7">
      <c r="A14" s="16" t="s">
        <v>11</v>
      </c>
      <c r="B14" s="17" t="s">
        <v>12</v>
      </c>
      <c r="C14" s="18">
        <f>C15+C53</f>
        <v>7328913</v>
      </c>
      <c r="D14" s="19">
        <f>D15+D53+D68</f>
        <v>2973227.73</v>
      </c>
      <c r="E14" s="18">
        <f t="shared" ref="E14:E40" si="0">D14/C14*100</f>
        <v>40.568468066137505</v>
      </c>
      <c r="F14" s="13"/>
      <c r="G14" s="13"/>
    </row>
    <row r="15" spans="1:7" ht="22.5">
      <c r="A15" s="20" t="s">
        <v>13</v>
      </c>
      <c r="B15" s="21" t="s">
        <v>14</v>
      </c>
      <c r="C15" s="22">
        <f>C16+C21+C24+C37+C35+C40+C46+C48+C51</f>
        <v>4007190</v>
      </c>
      <c r="D15" s="22">
        <f>D16+D21+D24+D35+D37+D40+D46+D48+D51</f>
        <v>1336852.73</v>
      </c>
      <c r="E15" s="22">
        <f t="shared" si="0"/>
        <v>33.36135122117993</v>
      </c>
      <c r="F15" s="13"/>
      <c r="G15" s="13"/>
    </row>
    <row r="16" spans="1:7" ht="22.5">
      <c r="A16" s="20" t="s">
        <v>15</v>
      </c>
      <c r="B16" s="21" t="s">
        <v>16</v>
      </c>
      <c r="C16" s="22">
        <f>C17</f>
        <v>2284700</v>
      </c>
      <c r="D16" s="23">
        <f>D17</f>
        <v>750440.39</v>
      </c>
      <c r="E16" s="22">
        <f t="shared" si="0"/>
        <v>32.846342627040748</v>
      </c>
      <c r="F16" s="13"/>
      <c r="G16" s="13"/>
    </row>
    <row r="17" spans="1:7" ht="22.5">
      <c r="A17" s="20" t="s">
        <v>17</v>
      </c>
      <c r="B17" s="21" t="s">
        <v>18</v>
      </c>
      <c r="C17" s="22">
        <f>C18+C19+C20</f>
        <v>2284700</v>
      </c>
      <c r="D17" s="23">
        <f>D18+D19+D20</f>
        <v>750440.39</v>
      </c>
      <c r="E17" s="22">
        <f t="shared" si="0"/>
        <v>32.846342627040748</v>
      </c>
      <c r="F17" s="13"/>
      <c r="G17" s="13"/>
    </row>
    <row r="18" spans="1:7" ht="133.5" customHeight="1">
      <c r="A18" s="24" t="s">
        <v>19</v>
      </c>
      <c r="B18" s="25" t="s">
        <v>20</v>
      </c>
      <c r="C18" s="26">
        <v>2236600</v>
      </c>
      <c r="D18" s="27">
        <v>748822.29</v>
      </c>
      <c r="E18" s="26">
        <f t="shared" si="0"/>
        <v>33.480384959313248</v>
      </c>
      <c r="F18" s="13"/>
      <c r="G18" s="13"/>
    </row>
    <row r="19" spans="1:7" ht="189.75" customHeight="1">
      <c r="A19" s="28" t="s">
        <v>21</v>
      </c>
      <c r="B19" s="25" t="s">
        <v>121</v>
      </c>
      <c r="C19" s="26">
        <v>32400</v>
      </c>
      <c r="D19" s="27">
        <v>1299</v>
      </c>
      <c r="E19" s="26">
        <f t="shared" si="0"/>
        <v>4.0092592592592586</v>
      </c>
      <c r="F19" s="13"/>
      <c r="G19" s="13"/>
    </row>
    <row r="20" spans="1:7" ht="195" customHeight="1">
      <c r="A20" s="28" t="s">
        <v>122</v>
      </c>
      <c r="B20" s="25" t="s">
        <v>22</v>
      </c>
      <c r="C20" s="26">
        <v>15700</v>
      </c>
      <c r="D20" s="27">
        <v>319.10000000000002</v>
      </c>
      <c r="E20" s="26">
        <f>D20/C20*100</f>
        <v>2.0324840764331213</v>
      </c>
      <c r="F20" s="13"/>
      <c r="G20" s="13"/>
    </row>
    <row r="21" spans="1:7" ht="22.5">
      <c r="A21" s="20" t="s">
        <v>23</v>
      </c>
      <c r="B21" s="21" t="s">
        <v>24</v>
      </c>
      <c r="C21" s="22">
        <f>C23+C22</f>
        <v>100740</v>
      </c>
      <c r="D21" s="23">
        <f>D23+D22</f>
        <v>34827.64</v>
      </c>
      <c r="E21" s="22">
        <f t="shared" si="0"/>
        <v>34.571808616239821</v>
      </c>
      <c r="F21" s="13"/>
      <c r="G21" s="13"/>
    </row>
    <row r="22" spans="1:7" ht="23.25">
      <c r="A22" s="29" t="s">
        <v>25</v>
      </c>
      <c r="B22" s="25" t="s">
        <v>26</v>
      </c>
      <c r="C22" s="26">
        <v>100700</v>
      </c>
      <c r="D22" s="27">
        <v>34789.08</v>
      </c>
      <c r="E22" s="26">
        <f t="shared" si="0"/>
        <v>34.547249255213508</v>
      </c>
      <c r="F22" s="13"/>
      <c r="G22" s="13"/>
    </row>
    <row r="23" spans="1:7" ht="55.5" customHeight="1">
      <c r="A23" s="29" t="s">
        <v>27</v>
      </c>
      <c r="B23" s="25" t="s">
        <v>28</v>
      </c>
      <c r="C23" s="26">
        <v>40</v>
      </c>
      <c r="D23" s="27">
        <v>38.56</v>
      </c>
      <c r="E23" s="26"/>
      <c r="F23" s="13"/>
      <c r="G23" s="13"/>
    </row>
    <row r="24" spans="1:7">
      <c r="A24" s="20" t="s">
        <v>29</v>
      </c>
      <c r="B24" s="21" t="s">
        <v>30</v>
      </c>
      <c r="C24" s="22">
        <f>C25+C28</f>
        <v>295200</v>
      </c>
      <c r="D24" s="23">
        <f>D25+D28</f>
        <v>63896.94</v>
      </c>
      <c r="E24" s="22">
        <f t="shared" si="0"/>
        <v>21.645304878048783</v>
      </c>
      <c r="F24" s="13"/>
      <c r="G24" s="13"/>
    </row>
    <row r="25" spans="1:7" ht="23.25">
      <c r="A25" s="29" t="s">
        <v>31</v>
      </c>
      <c r="B25" s="25" t="s">
        <v>32</v>
      </c>
      <c r="C25" s="30">
        <f>C26</f>
        <v>62900</v>
      </c>
      <c r="D25" s="31">
        <f>D26+D27</f>
        <v>2533.4699999999998</v>
      </c>
      <c r="E25" s="30">
        <f t="shared" si="0"/>
        <v>4.0277742448330685</v>
      </c>
      <c r="F25" s="13"/>
      <c r="G25" s="13"/>
    </row>
    <row r="26" spans="1:7" ht="34.5">
      <c r="A26" s="29" t="s">
        <v>33</v>
      </c>
      <c r="B26" s="25" t="s">
        <v>34</v>
      </c>
      <c r="C26" s="26">
        <v>62900</v>
      </c>
      <c r="D26" s="27">
        <v>2533.4699999999998</v>
      </c>
      <c r="E26" s="26">
        <f t="shared" si="0"/>
        <v>4.0277742448330685</v>
      </c>
      <c r="F26" s="13"/>
      <c r="G26" s="13"/>
    </row>
    <row r="27" spans="1:7" ht="57">
      <c r="A27" s="29" t="s">
        <v>101</v>
      </c>
      <c r="B27" s="25" t="s">
        <v>102</v>
      </c>
      <c r="C27" s="26">
        <v>0</v>
      </c>
      <c r="D27" s="27">
        <v>0</v>
      </c>
      <c r="E27" s="26"/>
      <c r="F27" s="13"/>
      <c r="G27" s="13"/>
    </row>
    <row r="28" spans="1:7">
      <c r="A28" s="29" t="s">
        <v>35</v>
      </c>
      <c r="B28" s="25" t="s">
        <v>36</v>
      </c>
      <c r="C28" s="30">
        <f>C29+C32</f>
        <v>232300</v>
      </c>
      <c r="D28" s="31">
        <f>D29+D32</f>
        <v>61363.47</v>
      </c>
      <c r="E28" s="30">
        <f t="shared" si="0"/>
        <v>26.415613430908309</v>
      </c>
      <c r="F28" s="13"/>
      <c r="G28" s="13"/>
    </row>
    <row r="29" spans="1:7" ht="64.5" customHeight="1">
      <c r="A29" s="29" t="s">
        <v>100</v>
      </c>
      <c r="B29" s="25" t="s">
        <v>37</v>
      </c>
      <c r="C29" s="42">
        <f>C30</f>
        <v>80800</v>
      </c>
      <c r="D29" s="43">
        <f>+D30+D31</f>
        <v>11197.76</v>
      </c>
      <c r="E29" s="42">
        <f t="shared" si="0"/>
        <v>13.858613861386138</v>
      </c>
      <c r="F29" s="13"/>
      <c r="G29" s="13"/>
    </row>
    <row r="30" spans="1:7" ht="114" customHeight="1">
      <c r="A30" s="29" t="s">
        <v>38</v>
      </c>
      <c r="B30" s="25" t="s">
        <v>39</v>
      </c>
      <c r="C30" s="26">
        <v>80800</v>
      </c>
      <c r="D30" s="27">
        <v>11197.76</v>
      </c>
      <c r="E30" s="26">
        <f t="shared" si="0"/>
        <v>13.858613861386138</v>
      </c>
      <c r="F30" s="13"/>
      <c r="G30" s="13"/>
    </row>
    <row r="31" spans="1:7" ht="114" customHeight="1">
      <c r="A31" s="29" t="s">
        <v>88</v>
      </c>
      <c r="B31" s="25" t="s">
        <v>89</v>
      </c>
      <c r="C31" s="26"/>
      <c r="D31" s="27"/>
      <c r="E31" s="26"/>
      <c r="F31" s="13"/>
      <c r="G31" s="13"/>
    </row>
    <row r="32" spans="1:7" ht="72.75" customHeight="1">
      <c r="A32" s="29" t="s">
        <v>40</v>
      </c>
      <c r="B32" s="25" t="s">
        <v>41</v>
      </c>
      <c r="C32" s="42">
        <f>C33</f>
        <v>151500</v>
      </c>
      <c r="D32" s="43">
        <f>+D33+D34</f>
        <v>50165.71</v>
      </c>
      <c r="E32" s="42">
        <f t="shared" si="0"/>
        <v>33.112679867986799</v>
      </c>
      <c r="F32" s="13"/>
      <c r="G32" s="13"/>
    </row>
    <row r="33" spans="1:7" ht="93.75" customHeight="1">
      <c r="A33" s="29" t="s">
        <v>42</v>
      </c>
      <c r="B33" s="25" t="s">
        <v>43</v>
      </c>
      <c r="C33" s="26">
        <v>151500</v>
      </c>
      <c r="D33" s="27">
        <v>50165.71</v>
      </c>
      <c r="E33" s="26">
        <f t="shared" si="0"/>
        <v>33.112679867986799</v>
      </c>
      <c r="F33" s="13"/>
      <c r="G33" s="13"/>
    </row>
    <row r="34" spans="1:7" ht="89.25" customHeight="1">
      <c r="A34" s="29" t="s">
        <v>42</v>
      </c>
      <c r="B34" s="25" t="s">
        <v>91</v>
      </c>
      <c r="C34" s="26"/>
      <c r="D34" s="27"/>
      <c r="E34" s="26"/>
      <c r="F34" s="13"/>
      <c r="G34" s="13"/>
    </row>
    <row r="35" spans="1:7" ht="33.75" customHeight="1">
      <c r="A35" s="29" t="s">
        <v>103</v>
      </c>
      <c r="B35" s="25" t="s">
        <v>104</v>
      </c>
      <c r="C35" s="26">
        <f>C36</f>
        <v>1250</v>
      </c>
      <c r="D35" s="27">
        <f>D36</f>
        <v>0</v>
      </c>
      <c r="E35" s="42">
        <f t="shared" si="0"/>
        <v>0</v>
      </c>
      <c r="F35" s="13"/>
      <c r="G35" s="13"/>
    </row>
    <row r="36" spans="1:7" ht="124.5">
      <c r="A36" s="29" t="s">
        <v>105</v>
      </c>
      <c r="B36" s="25" t="s">
        <v>106</v>
      </c>
      <c r="C36" s="26">
        <v>1250</v>
      </c>
      <c r="D36" s="27">
        <v>0</v>
      </c>
      <c r="E36" s="42">
        <f t="shared" si="0"/>
        <v>0</v>
      </c>
      <c r="F36" s="13"/>
      <c r="G36" s="13"/>
    </row>
    <row r="37" spans="1:7" ht="67.5" customHeight="1">
      <c r="A37" s="38" t="s">
        <v>92</v>
      </c>
      <c r="B37" s="39" t="s">
        <v>95</v>
      </c>
      <c r="C37" s="40">
        <f>C38</f>
        <v>0</v>
      </c>
      <c r="D37" s="41">
        <f>D38</f>
        <v>0</v>
      </c>
      <c r="E37" s="26"/>
      <c r="F37" s="13"/>
      <c r="G37" s="13"/>
    </row>
    <row r="38" spans="1:7" ht="45" customHeight="1">
      <c r="A38" s="29" t="s">
        <v>94</v>
      </c>
      <c r="B38" s="25" t="s">
        <v>93</v>
      </c>
      <c r="C38" s="26">
        <f>C39</f>
        <v>0</v>
      </c>
      <c r="D38" s="27">
        <f>D39</f>
        <v>0</v>
      </c>
      <c r="E38" s="42"/>
      <c r="F38" s="13"/>
      <c r="G38" s="13"/>
    </row>
    <row r="39" spans="1:7" ht="45" customHeight="1">
      <c r="A39" s="29" t="s">
        <v>96</v>
      </c>
      <c r="B39" s="25" t="s">
        <v>97</v>
      </c>
      <c r="C39" s="26">
        <v>0</v>
      </c>
      <c r="D39" s="27">
        <v>0</v>
      </c>
      <c r="E39" s="26"/>
      <c r="F39" s="13"/>
      <c r="G39" s="13"/>
    </row>
    <row r="40" spans="1:7" ht="88.5" customHeight="1">
      <c r="A40" s="20" t="s">
        <v>44</v>
      </c>
      <c r="B40" s="21" t="s">
        <v>45</v>
      </c>
      <c r="C40" s="22">
        <f>C41+C44</f>
        <v>1291500</v>
      </c>
      <c r="D40" s="23">
        <f>D41+D44</f>
        <v>465423.41000000003</v>
      </c>
      <c r="E40" s="44">
        <f t="shared" si="0"/>
        <v>36.037430120015493</v>
      </c>
      <c r="F40" s="13"/>
      <c r="G40" s="13"/>
    </row>
    <row r="41" spans="1:7" ht="144" customHeight="1">
      <c r="A41" s="32" t="s">
        <v>46</v>
      </c>
      <c r="B41" s="25" t="s">
        <v>47</v>
      </c>
      <c r="C41" s="42">
        <f>C42</f>
        <v>1130000</v>
      </c>
      <c r="D41" s="43">
        <f>D42</f>
        <v>436948.53</v>
      </c>
      <c r="E41" s="42">
        <f t="shared" ref="E41" si="1">D41/C41*100</f>
        <v>38.668011504424783</v>
      </c>
      <c r="F41" s="13"/>
      <c r="G41" s="13"/>
    </row>
    <row r="42" spans="1:7" ht="132.75" customHeight="1">
      <c r="A42" s="29" t="s">
        <v>48</v>
      </c>
      <c r="B42" s="25" t="s">
        <v>49</v>
      </c>
      <c r="C42" s="30">
        <f>C43</f>
        <v>1130000</v>
      </c>
      <c r="D42" s="31">
        <f>D43</f>
        <v>436948.53</v>
      </c>
      <c r="E42" s="30">
        <f t="shared" ref="E42:E47" si="2">D42/C42*100</f>
        <v>38.668011504424783</v>
      </c>
      <c r="F42" s="13"/>
      <c r="G42" s="13"/>
    </row>
    <row r="43" spans="1:7" ht="131.25" customHeight="1">
      <c r="A43" s="33" t="s">
        <v>50</v>
      </c>
      <c r="B43" s="25" t="s">
        <v>51</v>
      </c>
      <c r="C43" s="26">
        <v>1130000</v>
      </c>
      <c r="D43" s="27">
        <v>436948.53</v>
      </c>
      <c r="E43" s="26">
        <f t="shared" si="2"/>
        <v>38.668011504424783</v>
      </c>
      <c r="F43" s="13"/>
      <c r="G43" s="13"/>
    </row>
    <row r="44" spans="1:7" ht="168" customHeight="1">
      <c r="A44" s="29" t="s">
        <v>52</v>
      </c>
      <c r="B44" s="25" t="s">
        <v>53</v>
      </c>
      <c r="C44" s="30">
        <f>C45</f>
        <v>161500</v>
      </c>
      <c r="D44" s="31">
        <f>D45</f>
        <v>28474.880000000001</v>
      </c>
      <c r="E44" s="42">
        <f t="shared" si="2"/>
        <v>17.631504643962849</v>
      </c>
      <c r="F44" s="13"/>
      <c r="G44" s="13"/>
    </row>
    <row r="45" spans="1:7" ht="117.75" customHeight="1">
      <c r="A45" s="29" t="s">
        <v>54</v>
      </c>
      <c r="B45" s="25" t="s">
        <v>55</v>
      </c>
      <c r="C45" s="26">
        <v>161500</v>
      </c>
      <c r="D45" s="27">
        <v>28474.880000000001</v>
      </c>
      <c r="E45" s="27">
        <v>0</v>
      </c>
      <c r="F45" s="34"/>
      <c r="G45" s="34"/>
    </row>
    <row r="46" spans="1:7" ht="60" customHeight="1">
      <c r="A46" s="20" t="s">
        <v>56</v>
      </c>
      <c r="B46" s="21" t="s">
        <v>57</v>
      </c>
      <c r="C46" s="22">
        <f>SUM(C47)</f>
        <v>26500</v>
      </c>
      <c r="D46" s="23">
        <f>SUM(D47:D47)</f>
        <v>15000</v>
      </c>
      <c r="E46" s="22">
        <f t="shared" si="2"/>
        <v>56.60377358490566</v>
      </c>
      <c r="F46" s="34"/>
      <c r="G46" s="34"/>
    </row>
    <row r="47" spans="1:7" ht="67.5" customHeight="1">
      <c r="A47" s="35" t="s">
        <v>58</v>
      </c>
      <c r="B47" s="36" t="s">
        <v>59</v>
      </c>
      <c r="C47" s="26">
        <v>26500</v>
      </c>
      <c r="D47" s="27">
        <v>15000</v>
      </c>
      <c r="E47" s="26">
        <f t="shared" si="2"/>
        <v>56.60377358490566</v>
      </c>
      <c r="F47" s="13"/>
      <c r="G47" s="13"/>
    </row>
    <row r="48" spans="1:7" ht="59.25" customHeight="1">
      <c r="A48" s="20" t="s">
        <v>60</v>
      </c>
      <c r="B48" s="21" t="s">
        <v>61</v>
      </c>
      <c r="C48" s="22">
        <f>C49</f>
        <v>7300</v>
      </c>
      <c r="D48" s="23">
        <f>D49</f>
        <v>7264.35</v>
      </c>
      <c r="E48" s="22">
        <f t="shared" ref="E48:E60" si="3">D48/C48*100</f>
        <v>99.511643835616454</v>
      </c>
      <c r="F48" s="34"/>
      <c r="G48" s="34"/>
    </row>
    <row r="49" spans="1:7" ht="61.5" customHeight="1">
      <c r="A49" s="29" t="s">
        <v>86</v>
      </c>
      <c r="B49" s="25" t="s">
        <v>87</v>
      </c>
      <c r="C49" s="26">
        <f>C50</f>
        <v>7300</v>
      </c>
      <c r="D49" s="27">
        <f>D50</f>
        <v>7264.35</v>
      </c>
      <c r="E49" s="26">
        <v>0</v>
      </c>
      <c r="F49" s="13"/>
      <c r="G49" s="13"/>
    </row>
    <row r="50" spans="1:7" ht="70.5" customHeight="1">
      <c r="A50" s="29" t="s">
        <v>62</v>
      </c>
      <c r="B50" s="25" t="s">
        <v>63</v>
      </c>
      <c r="C50" s="26">
        <v>7300</v>
      </c>
      <c r="D50" s="27">
        <v>7264.35</v>
      </c>
      <c r="E50" s="26">
        <f t="shared" si="3"/>
        <v>99.511643835616454</v>
      </c>
      <c r="F50" s="13"/>
      <c r="G50" s="13"/>
    </row>
    <row r="51" spans="1:7" ht="28.5" customHeight="1">
      <c r="A51" s="29" t="s">
        <v>107</v>
      </c>
      <c r="B51" s="25" t="s">
        <v>108</v>
      </c>
      <c r="C51" s="26">
        <f>C52</f>
        <v>0</v>
      </c>
      <c r="D51" s="27">
        <f>D52</f>
        <v>0</v>
      </c>
      <c r="E51" s="26"/>
      <c r="F51" s="13"/>
      <c r="G51" s="13"/>
    </row>
    <row r="52" spans="1:7" ht="70.5" customHeight="1">
      <c r="A52" s="29" t="s">
        <v>109</v>
      </c>
      <c r="B52" s="25" t="s">
        <v>110</v>
      </c>
      <c r="C52" s="26">
        <v>0</v>
      </c>
      <c r="D52" s="27">
        <v>0</v>
      </c>
      <c r="E52" s="22">
        <f>E53</f>
        <v>49.112313097750778</v>
      </c>
      <c r="F52" s="13"/>
      <c r="G52" s="13"/>
    </row>
    <row r="53" spans="1:7" ht="22.5">
      <c r="A53" s="20" t="s">
        <v>64</v>
      </c>
      <c r="B53" s="21" t="s">
        <v>65</v>
      </c>
      <c r="C53" s="22">
        <f>C54</f>
        <v>3321723</v>
      </c>
      <c r="D53" s="22">
        <f>D54</f>
        <v>1631375</v>
      </c>
      <c r="E53" s="22">
        <f t="shared" si="3"/>
        <v>49.112313097750778</v>
      </c>
      <c r="F53" s="13"/>
      <c r="G53" s="13"/>
    </row>
    <row r="54" spans="1:7" ht="58.5" customHeight="1">
      <c r="A54" s="29" t="s">
        <v>66</v>
      </c>
      <c r="B54" s="25" t="s">
        <v>67</v>
      </c>
      <c r="C54" s="30">
        <f>C55+C58+C59+C60+C61+C64+C66</f>
        <v>3321723</v>
      </c>
      <c r="D54" s="30">
        <f>D55+D58+D59+D60+D61+D64+D66</f>
        <v>1631375</v>
      </c>
      <c r="E54" s="30">
        <f t="shared" si="3"/>
        <v>49.112313097750778</v>
      </c>
      <c r="F54" s="13"/>
      <c r="G54" s="13"/>
    </row>
    <row r="55" spans="1:7" ht="55.5" customHeight="1">
      <c r="A55" s="29" t="s">
        <v>68</v>
      </c>
      <c r="B55" s="25" t="s">
        <v>69</v>
      </c>
      <c r="C55" s="30">
        <f>C56</f>
        <v>2811000</v>
      </c>
      <c r="D55" s="31">
        <f>D56</f>
        <v>1260800</v>
      </c>
      <c r="E55" s="30">
        <f t="shared" si="3"/>
        <v>44.852365706154394</v>
      </c>
      <c r="F55" s="13"/>
      <c r="G55" s="13"/>
    </row>
    <row r="56" spans="1:7" ht="50.25" customHeight="1">
      <c r="A56" s="29" t="s">
        <v>70</v>
      </c>
      <c r="B56" s="25" t="s">
        <v>71</v>
      </c>
      <c r="C56" s="26">
        <v>2811000</v>
      </c>
      <c r="D56" s="27">
        <v>1260800</v>
      </c>
      <c r="E56" s="26">
        <f t="shared" si="3"/>
        <v>44.852365706154394</v>
      </c>
      <c r="F56" s="13"/>
      <c r="G56" s="13"/>
    </row>
    <row r="57" spans="1:7" ht="57.75" hidden="1" customHeight="1">
      <c r="A57" s="29"/>
      <c r="B57" s="25"/>
      <c r="C57" s="30"/>
      <c r="D57" s="31"/>
      <c r="E57" s="30"/>
      <c r="F57" s="13"/>
      <c r="G57" s="13"/>
    </row>
    <row r="58" spans="1:7" ht="57.75" customHeight="1">
      <c r="A58" s="29" t="s">
        <v>111</v>
      </c>
      <c r="B58" s="25" t="s">
        <v>112</v>
      </c>
      <c r="C58" s="42">
        <v>264000</v>
      </c>
      <c r="D58" s="43">
        <v>264000</v>
      </c>
      <c r="E58" s="30">
        <f t="shared" si="3"/>
        <v>100</v>
      </c>
      <c r="F58" s="13"/>
      <c r="G58" s="13"/>
    </row>
    <row r="59" spans="1:7" ht="57.75" customHeight="1">
      <c r="A59" s="29" t="s">
        <v>90</v>
      </c>
      <c r="B59" s="25" t="s">
        <v>113</v>
      </c>
      <c r="C59" s="42">
        <v>0</v>
      </c>
      <c r="D59" s="43">
        <v>0</v>
      </c>
      <c r="E59" s="30" t="e">
        <f t="shared" si="3"/>
        <v>#DIV/0!</v>
      </c>
      <c r="F59" s="13"/>
      <c r="G59" s="13"/>
    </row>
    <row r="60" spans="1:7" ht="57.75" customHeight="1">
      <c r="A60" s="29" t="s">
        <v>114</v>
      </c>
      <c r="B60" s="25" t="s">
        <v>115</v>
      </c>
      <c r="C60" s="42">
        <v>0</v>
      </c>
      <c r="D60" s="43">
        <v>0</v>
      </c>
      <c r="E60" s="30" t="e">
        <f t="shared" si="3"/>
        <v>#DIV/0!</v>
      </c>
      <c r="F60" s="13"/>
      <c r="G60" s="13"/>
    </row>
    <row r="61" spans="1:7" ht="60" customHeight="1">
      <c r="A61" s="29" t="s">
        <v>72</v>
      </c>
      <c r="B61" s="25" t="s">
        <v>73</v>
      </c>
      <c r="C61" s="30">
        <f>C62</f>
        <v>181150</v>
      </c>
      <c r="D61" s="31">
        <f>D62</f>
        <v>90575</v>
      </c>
      <c r="E61" s="30">
        <f t="shared" ref="E61:E68" si="4">D61/C61*100</f>
        <v>50</v>
      </c>
      <c r="F61" s="13"/>
      <c r="G61" s="13"/>
    </row>
    <row r="62" spans="1:7" ht="69.75" customHeight="1">
      <c r="A62" s="29" t="s">
        <v>74</v>
      </c>
      <c r="B62" s="25" t="s">
        <v>75</v>
      </c>
      <c r="C62" s="30">
        <f>C63</f>
        <v>181150</v>
      </c>
      <c r="D62" s="31">
        <f>D63</f>
        <v>90575</v>
      </c>
      <c r="E62" s="30">
        <f t="shared" si="4"/>
        <v>50</v>
      </c>
      <c r="F62" s="13"/>
      <c r="G62" s="13"/>
    </row>
    <row r="63" spans="1:7" ht="70.5" customHeight="1">
      <c r="A63" s="29" t="s">
        <v>76</v>
      </c>
      <c r="B63" s="25" t="s">
        <v>77</v>
      </c>
      <c r="C63" s="26">
        <v>181150</v>
      </c>
      <c r="D63" s="27">
        <v>90575</v>
      </c>
      <c r="E63" s="26">
        <f t="shared" si="4"/>
        <v>50</v>
      </c>
      <c r="F63" s="13"/>
      <c r="G63" s="13"/>
    </row>
    <row r="64" spans="1:7" ht="73.5" customHeight="1">
      <c r="A64" s="29" t="s">
        <v>78</v>
      </c>
      <c r="B64" s="25" t="s">
        <v>79</v>
      </c>
      <c r="C64" s="30">
        <f>SUM(C65)</f>
        <v>65573</v>
      </c>
      <c r="D64" s="31">
        <f>SUM(D65)</f>
        <v>16000</v>
      </c>
      <c r="E64" s="30">
        <f t="shared" si="4"/>
        <v>24.400286703368764</v>
      </c>
      <c r="F64" s="13"/>
      <c r="G64" s="13"/>
    </row>
    <row r="65" spans="1:7" ht="77.25" customHeight="1">
      <c r="A65" s="29" t="s">
        <v>80</v>
      </c>
      <c r="B65" s="25" t="s">
        <v>81</v>
      </c>
      <c r="C65" s="26">
        <v>65573</v>
      </c>
      <c r="D65" s="27">
        <v>16000</v>
      </c>
      <c r="E65" s="26">
        <f t="shared" si="4"/>
        <v>24.400286703368764</v>
      </c>
      <c r="F65" s="13"/>
      <c r="G65" s="13"/>
    </row>
    <row r="66" spans="1:7" ht="99" customHeight="1">
      <c r="A66" s="29" t="s">
        <v>82</v>
      </c>
      <c r="B66" s="25" t="s">
        <v>83</v>
      </c>
      <c r="C66" s="30">
        <f>SUM(C68)</f>
        <v>0</v>
      </c>
      <c r="D66" s="31">
        <f>SUM(D68)</f>
        <v>0</v>
      </c>
      <c r="E66" s="30" t="e">
        <f t="shared" si="4"/>
        <v>#DIV/0!</v>
      </c>
      <c r="F66" s="13"/>
      <c r="G66" s="13"/>
    </row>
    <row r="67" spans="1:7" ht="99" customHeight="1">
      <c r="A67" s="29" t="s">
        <v>84</v>
      </c>
      <c r="B67" s="25" t="s">
        <v>85</v>
      </c>
      <c r="C67" s="26">
        <v>43800</v>
      </c>
      <c r="D67" s="27">
        <v>0</v>
      </c>
      <c r="E67" s="26">
        <f t="shared" ref="E67" si="5">D67/C67*100</f>
        <v>0</v>
      </c>
      <c r="F67" s="13"/>
      <c r="G67" s="13"/>
    </row>
    <row r="68" spans="1:7" s="53" customFormat="1" ht="126" customHeight="1">
      <c r="A68" s="50" t="s">
        <v>125</v>
      </c>
      <c r="B68" s="49" t="s">
        <v>126</v>
      </c>
      <c r="C68" s="51"/>
      <c r="D68" s="51" t="s">
        <v>127</v>
      </c>
      <c r="E68" s="51" t="e">
        <f t="shared" si="4"/>
        <v>#DIV/0!</v>
      </c>
      <c r="F68" s="52"/>
      <c r="G68" s="52"/>
    </row>
    <row r="70" spans="1:7">
      <c r="A70" s="45" t="s">
        <v>116</v>
      </c>
      <c r="B70" s="46" t="s">
        <v>117</v>
      </c>
    </row>
    <row r="71" spans="1:7">
      <c r="A71" s="45" t="s">
        <v>118</v>
      </c>
      <c r="B71" s="48" t="s">
        <v>119</v>
      </c>
    </row>
  </sheetData>
  <mergeCells count="11">
    <mergeCell ref="A7:D7"/>
    <mergeCell ref="A8:D8"/>
    <mergeCell ref="A9:D9"/>
    <mergeCell ref="A10:D10"/>
    <mergeCell ref="A12:A13"/>
    <mergeCell ref="B6:F6"/>
    <mergeCell ref="A1:G1"/>
    <mergeCell ref="A2:G2"/>
    <mergeCell ref="B3:E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2014-03-05T08:31:06Z</dcterms:modified>
</cp:coreProperties>
</file>