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0" i="1"/>
  <c r="G70"/>
  <c r="F74"/>
  <c r="G23"/>
  <c r="F23"/>
  <c r="G27"/>
  <c r="G19"/>
  <c r="H19" s="1"/>
  <c r="F19"/>
  <c r="G36"/>
  <c r="G83"/>
  <c r="G82" s="1"/>
  <c r="H82" s="1"/>
  <c r="F85"/>
  <c r="G85"/>
  <c r="F83"/>
  <c r="F82" s="1"/>
  <c r="G80"/>
  <c r="G79" s="1"/>
  <c r="F80"/>
  <c r="F79" s="1"/>
  <c r="G77"/>
  <c r="G76" s="1"/>
  <c r="F77"/>
  <c r="F76" s="1"/>
  <c r="G72"/>
  <c r="G71" s="1"/>
  <c r="H70" s="1"/>
  <c r="F72"/>
  <c r="F71" s="1"/>
  <c r="G67"/>
  <c r="F67"/>
  <c r="G66"/>
  <c r="F66"/>
  <c r="G64"/>
  <c r="F64"/>
  <c r="G63"/>
  <c r="G62" s="1"/>
  <c r="F63"/>
  <c r="F62" s="1"/>
  <c r="G51"/>
  <c r="F51"/>
  <c r="G59"/>
  <c r="G57" s="1"/>
  <c r="F59"/>
  <c r="F57"/>
  <c r="F55"/>
  <c r="F53"/>
  <c r="G49"/>
  <c r="F49"/>
  <c r="F47"/>
  <c r="G47"/>
  <c r="G43"/>
  <c r="F43"/>
  <c r="G41"/>
  <c r="F41"/>
  <c r="G39"/>
  <c r="F39"/>
  <c r="F36" s="1"/>
  <c r="G37"/>
  <c r="F37"/>
  <c r="G33"/>
  <c r="G32" s="1"/>
  <c r="G31" s="1"/>
  <c r="F33"/>
  <c r="F32" s="1"/>
  <c r="F31" s="1"/>
  <c r="G29"/>
  <c r="F29"/>
  <c r="F27"/>
  <c r="G25"/>
  <c r="F25"/>
  <c r="G22"/>
  <c r="G21" s="1"/>
  <c r="F22"/>
  <c r="F21" s="1"/>
  <c r="G18"/>
  <c r="G15"/>
  <c r="H15" s="1"/>
  <c r="F15"/>
  <c r="F18"/>
  <c r="H68"/>
  <c r="H88"/>
  <c r="H73"/>
  <c r="H65"/>
  <c r="H56"/>
  <c r="G55"/>
  <c r="H54"/>
  <c r="H50"/>
  <c r="H34"/>
  <c r="H26"/>
  <c r="H24"/>
  <c r="H23"/>
  <c r="H20"/>
  <c r="H17"/>
  <c r="H16"/>
  <c r="H85" l="1"/>
  <c r="H27"/>
  <c r="H59"/>
  <c r="H66"/>
  <c r="H67"/>
  <c r="G46"/>
  <c r="G45" s="1"/>
  <c r="G35" s="1"/>
  <c r="F46"/>
  <c r="F45" s="1"/>
  <c r="F35" s="1"/>
  <c r="H21"/>
  <c r="F14"/>
  <c r="H22"/>
  <c r="H25"/>
  <c r="G14"/>
  <c r="H18"/>
  <c r="H47"/>
  <c r="H87"/>
  <c r="H32"/>
  <c r="H36"/>
  <c r="G61"/>
  <c r="H49"/>
  <c r="H60"/>
  <c r="H64"/>
  <c r="H86"/>
  <c r="H33"/>
  <c r="H43"/>
  <c r="H53"/>
  <c r="H55"/>
  <c r="F61"/>
  <c r="H63"/>
  <c r="H71"/>
  <c r="H31"/>
  <c r="H72"/>
  <c r="G13" l="1"/>
  <c r="F13"/>
  <c r="H46"/>
  <c r="H14"/>
  <c r="H62"/>
  <c r="H45"/>
  <c r="H61"/>
  <c r="H35"/>
  <c r="H13" l="1"/>
</calcChain>
</file>

<file path=xl/sharedStrings.xml><?xml version="1.0" encoding="utf-8"?>
<sst xmlns="http://schemas.openxmlformats.org/spreadsheetml/2006/main" count="393" uniqueCount="134">
  <si>
    <t>Приложение 3</t>
  </si>
  <si>
    <t xml:space="preserve">к постановлению "Об утверждении отчета </t>
  </si>
  <si>
    <t>Усть-Абаканского  района Республики Хакасия</t>
  </si>
  <si>
    <t>ОТЧЕТ</t>
  </si>
  <si>
    <t xml:space="preserve">   Усть-Абаканского района Республики Хакасия </t>
  </si>
  <si>
    <t>Наименование</t>
  </si>
  <si>
    <t>Рз</t>
  </si>
  <si>
    <t>ПР</t>
  </si>
  <si>
    <t>КЦСР</t>
  </si>
  <si>
    <t>ВР</t>
  </si>
  <si>
    <t>% исполнения</t>
  </si>
  <si>
    <t>Расходы бюджета-Итого</t>
  </si>
  <si>
    <t>96</t>
  </si>
  <si>
    <t>00</t>
  </si>
  <si>
    <t>000 00 00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</si>
  <si>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</si>
  <si>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</si>
  <si>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</si>
  <si>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</si>
  <si>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</si>
  <si>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</t>
  </si>
  <si>
    <t>002 00 00</t>
  </si>
  <si>
    <t>Глава муниципального образования</t>
  </si>
  <si>
    <t>002 03 00</t>
  </si>
  <si>
    <t>500</t>
  </si>
  <si>
    <t>Функционирование правительства Российской Федерации, высших исполнительных органов гос.Власти субъекта РФ и органов местного самоуправления</t>
  </si>
  <si>
    <t>04</t>
  </si>
  <si>
    <t>Руководство и управление в сфере установленных функций органов местного самоуправления</t>
  </si>
  <si>
    <t>Выполнение функций органами местного самоуправления</t>
  </si>
  <si>
    <t>002 04 00</t>
  </si>
  <si>
    <t>795 00 00</t>
  </si>
  <si>
    <t>Национальная оборона</t>
  </si>
  <si>
    <t>Мобилизационная и вневойсковая подготовка</t>
  </si>
  <si>
    <t>03</t>
  </si>
  <si>
    <t>001 00 00</t>
  </si>
  <si>
    <t>Осуществление первичного воинского учета на территория, где отсутствуют военные комиссариаты</t>
  </si>
  <si>
    <t>001 36 00</t>
  </si>
  <si>
    <t>10</t>
  </si>
  <si>
    <t>Национальная экономика</t>
  </si>
  <si>
    <t>Выполнение функций бюджетными учреждениями</t>
  </si>
  <si>
    <t>001</t>
  </si>
  <si>
    <t>Другие вопросы в области национальной экономики</t>
  </si>
  <si>
    <t>12</t>
  </si>
  <si>
    <t>Реализация государственных функций, связанных с общегосударственным управлением</t>
  </si>
  <si>
    <t>092 99 00</t>
  </si>
  <si>
    <t>прочие расходы</t>
  </si>
  <si>
    <t>013</t>
  </si>
  <si>
    <t>Жилищно- коммунальное хозяйство</t>
  </si>
  <si>
    <t>05</t>
  </si>
  <si>
    <t>Жилищное хозяйство</t>
  </si>
  <si>
    <t>Благоустройство</t>
  </si>
  <si>
    <t>600 00 00</t>
  </si>
  <si>
    <t>Уличное освещение</t>
  </si>
  <si>
    <t>600 01 00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</si>
  <si>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</si>
  <si>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600 02 00</t>
  </si>
  <si>
    <t>Организация и содержание мест захоранения</t>
  </si>
  <si>
    <t>600 04 00</t>
  </si>
  <si>
    <t>600 05 00</t>
  </si>
  <si>
    <t xml:space="preserve">Культура и  кинематография </t>
  </si>
  <si>
    <t>08</t>
  </si>
  <si>
    <t>Культура</t>
  </si>
  <si>
    <t>Учреждения культуры и мероприятия в сфере культуры и кинематографии</t>
  </si>
  <si>
    <t>Обеспечение деятельности подведомственных учреждений</t>
  </si>
  <si>
    <t>440 99 00</t>
  </si>
  <si>
    <t>Обеспечение деятельности казённых учреждений</t>
  </si>
  <si>
    <t>Другие вопросы в области культуры</t>
  </si>
  <si>
    <t>Учебно-методические кабинеты, централизованные бухгалтерии, группы хоз. Обслуживания</t>
  </si>
  <si>
    <t>452 99 00</t>
  </si>
  <si>
    <t>Физкультура и спорт</t>
  </si>
  <si>
    <t>11</t>
  </si>
  <si>
    <t>Прочие межбюджетные трансферты</t>
  </si>
  <si>
    <t>14</t>
  </si>
  <si>
    <t>Прочие межбюджетные трансферты  бюджетам Российской Федерации и муниципальных образований общего характера</t>
  </si>
  <si>
    <t>Прочие межбюдетные трансферты</t>
  </si>
  <si>
    <t>521 06 00</t>
  </si>
  <si>
    <t>Перечисления другим бюджетам бюджетной системы Российской Федерации</t>
  </si>
  <si>
    <t>017</t>
  </si>
  <si>
    <t>Программа "Биологические отходы и потребления в мо Усть-Абаканский район"</t>
  </si>
  <si>
    <t>Обеспечение деятельности подведоиственных учреждений</t>
  </si>
  <si>
    <t>об  исполнении  бюджета Сапоговского сельсовета</t>
  </si>
  <si>
    <t>исполнения расходов бюджета  Сапоговского сельсовета</t>
  </si>
  <si>
    <t>7950100</t>
  </si>
  <si>
    <t>09</t>
  </si>
  <si>
    <t>МЦП"Профилактика правонарушений среди несовершеннолетних"</t>
  </si>
  <si>
    <t>Осуществление мероприятий по гражданской обороне,защите населения и территории поселения от чрезвычайных ситуаций природного и те</t>
  </si>
  <si>
    <t>МЦП"Повышение пожарной безопасности МО Усть-Абаканский район на 2011-2013гг"</t>
  </si>
  <si>
    <t>7950800</t>
  </si>
  <si>
    <t>Районная целевая программа</t>
  </si>
  <si>
    <t>Региональная целевая программа"Свой дом"</t>
  </si>
  <si>
    <t>5220000</t>
  </si>
  <si>
    <t>Целевая программа "Свой дом на 2011-2015г"</t>
  </si>
  <si>
    <t>5220904</t>
  </si>
  <si>
    <t>010</t>
  </si>
  <si>
    <t>Целевая программа "Свой дом на 2011-2015гг"</t>
  </si>
  <si>
    <t>7952600</t>
  </si>
  <si>
    <t>5222154</t>
  </si>
  <si>
    <t>Целевая программа "Развитие села на 2010-2012гг"</t>
  </si>
  <si>
    <t>020</t>
  </si>
  <si>
    <t>Республиканская целевая программа"Развитие агропромышленного комплекса на 2010-2012гг"</t>
  </si>
  <si>
    <t>7950500</t>
  </si>
  <si>
    <t>МЦП"Переселение жителей из аварийного т непригодного для проживания жилищного фонда на 2012г"</t>
  </si>
  <si>
    <t>Озеленение</t>
  </si>
  <si>
    <t>600 03 00</t>
  </si>
  <si>
    <t>Прочие мероприятия по благоустройству городских округов и поселений</t>
  </si>
  <si>
    <t>7950400</t>
  </si>
  <si>
    <t>МЦП"Организация временных работ в муниципальном образовании Сапоговский сельсовет"</t>
  </si>
  <si>
    <t>06</t>
  </si>
  <si>
    <t>4000100</t>
  </si>
  <si>
    <t>Сбор и удаление отходов и очистка сточных вод</t>
  </si>
  <si>
    <t>600 030 00</t>
  </si>
  <si>
    <t>671</t>
  </si>
  <si>
    <t>Социальное обеспечение населения</t>
  </si>
  <si>
    <t>Социальные выплаты</t>
  </si>
  <si>
    <t>514 00 00</t>
  </si>
  <si>
    <t>991</t>
  </si>
  <si>
    <t>Целевые программы муниципального образования</t>
  </si>
  <si>
    <t xml:space="preserve">МЦП"Социальная поддержка ветеранов ВОВ,труженников тыла и инвалидов в муниципальном образовании Сапоговский сельсовет на 2012г" </t>
  </si>
  <si>
    <t>МЦП"Развитие физкультуры и спорта на территории муниципального образования Сапоговский сельсовет на 2012г"</t>
  </si>
  <si>
    <t>Другие вопросы в области физической культуры</t>
  </si>
  <si>
    <t>795 03 00</t>
  </si>
  <si>
    <t>глава Сапоговского сельсовета</t>
  </si>
  <si>
    <t>Шандро М.И.</t>
  </si>
  <si>
    <t>исполнитель:</t>
  </si>
  <si>
    <t>Шандро Г.В.</t>
  </si>
  <si>
    <t>Утверждено на 2013 год(руб.)</t>
  </si>
  <si>
    <t>Исполнено за2013год (руб.)</t>
  </si>
  <si>
    <t>за 3 квартал  2013 год"</t>
  </si>
  <si>
    <t xml:space="preserve"> за 3 квартал  2013 год  в разрезе функциональной классификации расходов</t>
  </si>
  <si>
    <t>7950200</t>
  </si>
  <si>
    <t>МЦП"Развитие культурного обслуживания населения в МО Усть-Абаканский район на 2011-2013годы"</t>
  </si>
  <si>
    <t>МЦП"Лицензирование програмного обеспечения учреждений муниципального образования на 2013г"</t>
  </si>
  <si>
    <t>7950600</t>
  </si>
  <si>
    <t xml:space="preserve">от 25 июля  2013г. № 129/1-п  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</si>
</sst>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9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49" fontId="3" fillId="0" borderId="0" xfId="0" applyNumberFormat="1" applyFont="1"/>
    <xf numFmtId="0" fontId="6" fillId="0" borderId="2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wrapText="1"/>
    </xf>
    <xf numFmtId="0" fontId="10" fillId="0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vertical="top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10" fillId="5" borderId="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center" vertical="center" wrapText="1"/>
    </xf>
    <xf numFmtId="4" fontId="11" fillId="5" borderId="2" xfId="0" applyNumberFormat="1" applyFont="1" applyFill="1" applyBorder="1" applyAlignment="1">
      <alignment horizontal="center" vertical="center" wrapText="1"/>
    </xf>
    <xf numFmtId="49" fontId="11" fillId="7" borderId="2" xfId="0" applyNumberFormat="1" applyFont="1" applyFill="1" applyBorder="1" applyAlignment="1">
      <alignment horizontal="center" vertical="center" wrapText="1"/>
    </xf>
    <xf numFmtId="49" fontId="12" fillId="7" borderId="2" xfId="0" applyNumberFormat="1" applyFont="1" applyFill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4" fontId="11" fillId="7" borderId="2" xfId="0" applyNumberFormat="1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wrapText="1"/>
    </xf>
    <xf numFmtId="49" fontId="11" fillId="6" borderId="2" xfId="0" applyNumberFormat="1" applyFont="1" applyFill="1" applyBorder="1" applyAlignment="1">
      <alignment horizontal="center" vertical="center" wrapText="1"/>
    </xf>
    <xf numFmtId="49" fontId="12" fillId="6" borderId="2" xfId="0" applyNumberFormat="1" applyFont="1" applyFill="1" applyBorder="1" applyAlignment="1">
      <alignment horizont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4" fontId="12" fillId="6" borderId="2" xfId="0" applyNumberFormat="1" applyFont="1" applyFill="1" applyBorder="1" applyAlignment="1">
      <alignment horizontal="center" wrapText="1"/>
    </xf>
    <xf numFmtId="0" fontId="16" fillId="6" borderId="2" xfId="0" applyFont="1" applyFill="1" applyBorder="1" applyAlignment="1">
      <alignment vertical="top" wrapText="1"/>
    </xf>
    <xf numFmtId="49" fontId="14" fillId="6" borderId="2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center" wrapText="1"/>
    </xf>
    <xf numFmtId="4" fontId="14" fillId="6" borderId="2" xfId="0" applyNumberFormat="1" applyFont="1" applyFill="1" applyBorder="1" applyAlignment="1">
      <alignment horizontal="center" vertical="center" wrapText="1"/>
    </xf>
    <xf numFmtId="4" fontId="14" fillId="6" borderId="2" xfId="0" applyNumberFormat="1" applyFont="1" applyFill="1" applyBorder="1" applyAlignment="1">
      <alignment horizontal="center" wrapText="1"/>
    </xf>
    <xf numFmtId="0" fontId="0" fillId="5" borderId="0" xfId="0" applyFill="1"/>
    <xf numFmtId="4" fontId="2" fillId="5" borderId="2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vertical="top" wrapText="1"/>
    </xf>
    <xf numFmtId="49" fontId="7" fillId="6" borderId="2" xfId="0" applyNumberFormat="1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top" wrapText="1"/>
    </xf>
    <xf numFmtId="4" fontId="2" fillId="7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vertical="top" wrapText="1"/>
    </xf>
    <xf numFmtId="4" fontId="2" fillId="6" borderId="2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49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17" fillId="0" borderId="0" xfId="0" applyFont="1"/>
    <xf numFmtId="4" fontId="11" fillId="5" borderId="3" xfId="0" applyNumberFormat="1" applyFont="1" applyFill="1" applyBorder="1" applyAlignment="1">
      <alignment horizontal="center" vertical="center" wrapText="1"/>
    </xf>
    <xf numFmtId="49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11" fillId="5" borderId="4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0" fillId="5" borderId="3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49" fontId="11" fillId="5" borderId="3" xfId="0" applyNumberFormat="1" applyFont="1" applyFill="1" applyBorder="1" applyAlignment="1">
      <alignment horizontal="center" vertical="center" wrapText="1"/>
    </xf>
    <xf numFmtId="49" fontId="11" fillId="5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workbookViewId="0">
      <selection activeCell="A9" sqref="A9:H9"/>
    </sheetView>
  </sheetViews>
  <sheetFormatPr defaultRowHeight="15"/>
  <cols>
    <col min="1" max="1" width="19.42578125" customWidth="1"/>
    <col min="4" max="4" width="10.140625" customWidth="1"/>
    <col min="6" max="6" width="14.85546875" customWidth="1"/>
    <col min="7" max="7" width="14" customWidth="1"/>
    <col min="8" max="8" width="17.140625" customWidth="1"/>
  </cols>
  <sheetData>
    <row r="1" spans="1:8">
      <c r="A1" s="87" t="s">
        <v>0</v>
      </c>
      <c r="B1" s="87"/>
      <c r="C1" s="87"/>
      <c r="D1" s="87"/>
      <c r="E1" s="87"/>
      <c r="F1" s="87"/>
      <c r="G1" s="87"/>
      <c r="H1" s="87"/>
    </row>
    <row r="2" spans="1:8">
      <c r="A2" s="87" t="s">
        <v>1</v>
      </c>
      <c r="B2" s="87"/>
      <c r="C2" s="87"/>
      <c r="D2" s="87"/>
      <c r="E2" s="87"/>
      <c r="F2" s="87"/>
      <c r="G2" s="87"/>
      <c r="H2" s="87"/>
    </row>
    <row r="3" spans="1:8">
      <c r="A3" s="87" t="s">
        <v>80</v>
      </c>
      <c r="B3" s="87"/>
      <c r="C3" s="87"/>
      <c r="D3" s="87"/>
      <c r="E3" s="87"/>
      <c r="F3" s="87"/>
      <c r="G3" s="87"/>
      <c r="H3" s="87"/>
    </row>
    <row r="4" spans="1:8">
      <c r="A4" s="87" t="s">
        <v>2</v>
      </c>
      <c r="B4" s="87"/>
      <c r="C4" s="87"/>
      <c r="D4" s="87"/>
      <c r="E4" s="87"/>
      <c r="F4" s="87"/>
      <c r="G4" s="87"/>
      <c r="H4" s="87"/>
    </row>
    <row r="5" spans="1:8">
      <c r="A5" s="87" t="s">
        <v>127</v>
      </c>
      <c r="B5" s="87"/>
      <c r="C5" s="87"/>
      <c r="D5" s="87"/>
      <c r="E5" s="87"/>
      <c r="F5" s="87"/>
      <c r="G5" s="87"/>
      <c r="H5" s="87"/>
    </row>
    <row r="6" spans="1:8">
      <c r="A6" s="1"/>
      <c r="B6" s="2"/>
      <c r="C6" s="2"/>
      <c r="D6" s="86" t="s">
        <v>133</v>
      </c>
      <c r="E6" s="86"/>
      <c r="F6" s="86"/>
      <c r="G6" s="86"/>
      <c r="H6" s="86"/>
    </row>
    <row r="7" spans="1:8">
      <c r="A7" s="79" t="s">
        <v>3</v>
      </c>
      <c r="B7" s="79"/>
      <c r="C7" s="79"/>
      <c r="D7" s="79"/>
      <c r="E7" s="79"/>
      <c r="F7" s="79"/>
      <c r="G7" s="79"/>
      <c r="H7" s="79"/>
    </row>
    <row r="8" spans="1:8">
      <c r="A8" s="79" t="s">
        <v>81</v>
      </c>
      <c r="B8" s="79"/>
      <c r="C8" s="79"/>
      <c r="D8" s="79"/>
      <c r="E8" s="79"/>
      <c r="F8" s="79"/>
      <c r="G8" s="79"/>
      <c r="H8" s="79"/>
    </row>
    <row r="9" spans="1:8">
      <c r="A9" s="80" t="s">
        <v>4</v>
      </c>
      <c r="B9" s="80"/>
      <c r="C9" s="80"/>
      <c r="D9" s="80"/>
      <c r="E9" s="80"/>
      <c r="F9" s="80"/>
      <c r="G9" s="80"/>
      <c r="H9" s="80"/>
    </row>
    <row r="10" spans="1:8">
      <c r="A10" s="81" t="s">
        <v>128</v>
      </c>
      <c r="B10" s="81"/>
      <c r="C10" s="81"/>
      <c r="D10" s="81"/>
      <c r="E10" s="81"/>
      <c r="F10" s="81"/>
      <c r="G10" s="81"/>
      <c r="H10" s="81"/>
    </row>
    <row r="11" spans="1:8" ht="26.25">
      <c r="A11" s="3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5" t="s">
        <v>125</v>
      </c>
      <c r="G11" s="5" t="s">
        <v>126</v>
      </c>
      <c r="H11" s="5" t="s">
        <v>10</v>
      </c>
    </row>
    <row r="12" spans="1:8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6">
        <v>6</v>
      </c>
      <c r="G12" s="6">
        <v>7</v>
      </c>
      <c r="H12" s="6">
        <v>8</v>
      </c>
    </row>
    <row r="13" spans="1:8" ht="25.5">
      <c r="A13" s="7" t="s">
        <v>11</v>
      </c>
      <c r="B13" s="8" t="s">
        <v>12</v>
      </c>
      <c r="C13" s="8" t="s">
        <v>13</v>
      </c>
      <c r="D13" s="8" t="s">
        <v>14</v>
      </c>
      <c r="E13" s="8" t="s">
        <v>15</v>
      </c>
      <c r="F13" s="9">
        <f>F14+F21+F25+F27+F29+F31+F35+F59+F61+F76+F82+F85</f>
        <v>7730104.9199999999</v>
      </c>
      <c r="G13" s="9">
        <f>G14+G21+G25+G27+G29+G31+G35+G59+G61+G76+G82+G85</f>
        <v>3092286.4000000004</v>
      </c>
      <c r="H13" s="9">
        <f>G13/F13*100</f>
        <v>40.003162078684959</v>
      </c>
    </row>
    <row r="14" spans="1:8" ht="24">
      <c r="A14" s="10" t="s">
        <v>16</v>
      </c>
      <c r="B14" s="11" t="s">
        <v>17</v>
      </c>
      <c r="C14" s="12" t="s">
        <v>13</v>
      </c>
      <c r="D14" s="12" t="s">
        <v>14</v>
      </c>
      <c r="E14" s="12" t="s">
        <v>15</v>
      </c>
      <c r="F14" s="13">
        <f>F15+F18</f>
        <v>2038041.92</v>
      </c>
      <c r="G14" s="13">
        <f>G15+G18</f>
        <v>823211.41</v>
      </c>
      <c r="H14" s="13">
        <f>G14/F14*100</f>
        <v>40.392270734058314</v>
      </c>
    </row>
    <row r="15" spans="1:8" ht="91.5" customHeight="1">
      <c r="A15" s="14" t="s">
        <v>18</v>
      </c>
      <c r="B15" s="15" t="s">
        <v>17</v>
      </c>
      <c r="C15" s="15" t="s">
        <v>19</v>
      </c>
      <c r="D15" s="16" t="s">
        <v>14</v>
      </c>
      <c r="E15" s="16" t="s">
        <v>15</v>
      </c>
      <c r="F15" s="17">
        <f>F16</f>
        <v>570890</v>
      </c>
      <c r="G15" s="17">
        <f>G16</f>
        <v>199222.77</v>
      </c>
      <c r="H15" s="18">
        <f>G15/F15*100</f>
        <v>34.896875054739091</v>
      </c>
    </row>
    <row r="16" spans="1:8" ht="60" customHeight="1">
      <c r="A16" s="14" t="s">
        <v>20</v>
      </c>
      <c r="B16" s="15" t="s">
        <v>17</v>
      </c>
      <c r="C16" s="15" t="s">
        <v>19</v>
      </c>
      <c r="D16" s="15" t="s">
        <v>21</v>
      </c>
      <c r="E16" s="19" t="s">
        <v>15</v>
      </c>
      <c r="F16" s="17">
        <v>570890</v>
      </c>
      <c r="G16" s="17">
        <v>199222.77</v>
      </c>
      <c r="H16" s="18">
        <f t="shared" ref="H16:H55" si="0">G16/F16*100</f>
        <v>34.896875054739091</v>
      </c>
    </row>
    <row r="17" spans="1:8" ht="24">
      <c r="A17" s="20" t="s">
        <v>22</v>
      </c>
      <c r="B17" s="21" t="s">
        <v>17</v>
      </c>
      <c r="C17" s="21" t="s">
        <v>19</v>
      </c>
      <c r="D17" s="21" t="s">
        <v>23</v>
      </c>
      <c r="E17" s="21" t="s">
        <v>24</v>
      </c>
      <c r="F17" s="22">
        <v>570890</v>
      </c>
      <c r="G17" s="22">
        <v>108312.78</v>
      </c>
      <c r="H17" s="22">
        <f>G17/F17*100</f>
        <v>18.972618192646571</v>
      </c>
    </row>
    <row r="18" spans="1:8" ht="117" customHeight="1">
      <c r="A18" s="14" t="s">
        <v>25</v>
      </c>
      <c r="B18" s="15" t="s">
        <v>17</v>
      </c>
      <c r="C18" s="15" t="s">
        <v>26</v>
      </c>
      <c r="D18" s="16" t="s">
        <v>14</v>
      </c>
      <c r="E18" s="16" t="s">
        <v>15</v>
      </c>
      <c r="F18" s="17">
        <f>F19</f>
        <v>1467151.92</v>
      </c>
      <c r="G18" s="17">
        <f>G19</f>
        <v>623988.64</v>
      </c>
      <c r="H18" s="18">
        <f t="shared" si="0"/>
        <v>42.530608554838686</v>
      </c>
    </row>
    <row r="19" spans="1:8" ht="79.5" customHeight="1">
      <c r="A19" s="14" t="s">
        <v>27</v>
      </c>
      <c r="B19" s="15" t="s">
        <v>17</v>
      </c>
      <c r="C19" s="15" t="s">
        <v>26</v>
      </c>
      <c r="D19" s="15" t="s">
        <v>21</v>
      </c>
      <c r="E19" s="19" t="s">
        <v>15</v>
      </c>
      <c r="F19" s="17">
        <f>F20</f>
        <v>1467151.92</v>
      </c>
      <c r="G19" s="17">
        <f>G20</f>
        <v>623988.64</v>
      </c>
      <c r="H19" s="18">
        <f t="shared" si="0"/>
        <v>42.530608554838686</v>
      </c>
    </row>
    <row r="20" spans="1:8" s="59" customFormat="1" ht="36">
      <c r="A20" s="40" t="s">
        <v>28</v>
      </c>
      <c r="B20" s="42" t="s">
        <v>17</v>
      </c>
      <c r="C20" s="42" t="s">
        <v>26</v>
      </c>
      <c r="D20" s="42" t="s">
        <v>29</v>
      </c>
      <c r="E20" s="42" t="s">
        <v>24</v>
      </c>
      <c r="F20" s="43">
        <v>1467151.92</v>
      </c>
      <c r="G20" s="43">
        <v>623988.64</v>
      </c>
      <c r="H20" s="43">
        <f>G20/F20*100</f>
        <v>42.530608554838686</v>
      </c>
    </row>
    <row r="21" spans="1:8" ht="24">
      <c r="A21" s="10" t="s">
        <v>31</v>
      </c>
      <c r="B21" s="27" t="s">
        <v>19</v>
      </c>
      <c r="C21" s="28" t="s">
        <v>13</v>
      </c>
      <c r="D21" s="28" t="s">
        <v>14</v>
      </c>
      <c r="E21" s="28" t="s">
        <v>15</v>
      </c>
      <c r="F21" s="29">
        <f t="shared" ref="F21:G23" si="1">F22</f>
        <v>181150</v>
      </c>
      <c r="G21" s="29">
        <f t="shared" si="1"/>
        <v>76040</v>
      </c>
      <c r="H21" s="30">
        <f t="shared" si="0"/>
        <v>41.976262765663812</v>
      </c>
    </row>
    <row r="22" spans="1:8" ht="36">
      <c r="A22" s="14" t="s">
        <v>32</v>
      </c>
      <c r="B22" s="15" t="s">
        <v>19</v>
      </c>
      <c r="C22" s="15" t="s">
        <v>33</v>
      </c>
      <c r="D22" s="24" t="s">
        <v>14</v>
      </c>
      <c r="E22" s="24" t="s">
        <v>15</v>
      </c>
      <c r="F22" s="17">
        <f t="shared" si="1"/>
        <v>181150</v>
      </c>
      <c r="G22" s="29">
        <f t="shared" si="1"/>
        <v>76040</v>
      </c>
      <c r="H22" s="18">
        <f t="shared" si="0"/>
        <v>41.976262765663812</v>
      </c>
    </row>
    <row r="23" spans="1:8" ht="63" customHeight="1">
      <c r="A23" s="14" t="s">
        <v>20</v>
      </c>
      <c r="B23" s="15" t="s">
        <v>19</v>
      </c>
      <c r="C23" s="15" t="s">
        <v>33</v>
      </c>
      <c r="D23" s="15" t="s">
        <v>34</v>
      </c>
      <c r="E23" s="19" t="s">
        <v>15</v>
      </c>
      <c r="F23" s="17">
        <f t="shared" si="1"/>
        <v>181150</v>
      </c>
      <c r="G23" s="29">
        <f t="shared" si="1"/>
        <v>76040</v>
      </c>
      <c r="H23" s="18">
        <f t="shared" si="0"/>
        <v>41.976262765663812</v>
      </c>
    </row>
    <row r="24" spans="1:8" ht="100.5" customHeight="1">
      <c r="A24" s="14" t="s">
        <v>35</v>
      </c>
      <c r="B24" s="15" t="s">
        <v>19</v>
      </c>
      <c r="C24" s="15" t="s">
        <v>33</v>
      </c>
      <c r="D24" s="15" t="s">
        <v>36</v>
      </c>
      <c r="E24" s="19" t="s">
        <v>15</v>
      </c>
      <c r="F24" s="17">
        <v>181150</v>
      </c>
      <c r="G24" s="29">
        <v>76040</v>
      </c>
      <c r="H24" s="18">
        <f t="shared" si="0"/>
        <v>41.976262765663812</v>
      </c>
    </row>
    <row r="25" spans="1:8" ht="36">
      <c r="A25" s="66" t="s">
        <v>84</v>
      </c>
      <c r="B25" s="49" t="s">
        <v>33</v>
      </c>
      <c r="C25" s="49" t="s">
        <v>19</v>
      </c>
      <c r="D25" s="50" t="s">
        <v>82</v>
      </c>
      <c r="E25" s="50" t="s">
        <v>15</v>
      </c>
      <c r="F25" s="52">
        <f>F26</f>
        <v>60000</v>
      </c>
      <c r="G25" s="52">
        <f>G26</f>
        <v>19107.73</v>
      </c>
      <c r="H25" s="53">
        <f t="shared" si="0"/>
        <v>31.846216666666667</v>
      </c>
    </row>
    <row r="26" spans="1:8" ht="89.25" customHeight="1">
      <c r="A26" s="32" t="s">
        <v>79</v>
      </c>
      <c r="B26" s="23" t="s">
        <v>33</v>
      </c>
      <c r="C26" s="23" t="s">
        <v>19</v>
      </c>
      <c r="D26" s="24" t="s">
        <v>82</v>
      </c>
      <c r="E26" s="19" t="s">
        <v>24</v>
      </c>
      <c r="F26" s="25">
        <v>60000</v>
      </c>
      <c r="G26" s="25">
        <v>19107.73</v>
      </c>
      <c r="H26" s="18">
        <f t="shared" si="0"/>
        <v>31.846216666666667</v>
      </c>
    </row>
    <row r="27" spans="1:8" ht="89.25" customHeight="1">
      <c r="A27" s="41" t="s">
        <v>85</v>
      </c>
      <c r="B27" s="49" t="s">
        <v>33</v>
      </c>
      <c r="C27" s="49" t="s">
        <v>37</v>
      </c>
      <c r="D27" s="50" t="s">
        <v>129</v>
      </c>
      <c r="E27" s="51" t="s">
        <v>15</v>
      </c>
      <c r="F27" s="52">
        <f>F28</f>
        <v>46000</v>
      </c>
      <c r="G27" s="52">
        <f>G28</f>
        <v>0</v>
      </c>
      <c r="H27" s="53">
        <f>G27/F27*100</f>
        <v>0</v>
      </c>
    </row>
    <row r="28" spans="1:8" ht="89.25" customHeight="1">
      <c r="A28" s="32" t="s">
        <v>28</v>
      </c>
      <c r="B28" s="23" t="s">
        <v>33</v>
      </c>
      <c r="C28" s="23" t="s">
        <v>37</v>
      </c>
      <c r="D28" s="24" t="s">
        <v>129</v>
      </c>
      <c r="E28" s="19" t="s">
        <v>24</v>
      </c>
      <c r="F28" s="25">
        <v>46000</v>
      </c>
      <c r="G28" s="25"/>
      <c r="H28" s="18"/>
    </row>
    <row r="29" spans="1:8" ht="89.25" customHeight="1">
      <c r="A29" s="41" t="s">
        <v>88</v>
      </c>
      <c r="B29" s="49" t="s">
        <v>33</v>
      </c>
      <c r="C29" s="49" t="s">
        <v>83</v>
      </c>
      <c r="D29" s="50" t="s">
        <v>87</v>
      </c>
      <c r="E29" s="51" t="s">
        <v>15</v>
      </c>
      <c r="F29" s="52">
        <f>F30</f>
        <v>5000</v>
      </c>
      <c r="G29" s="52">
        <f>G30</f>
        <v>0</v>
      </c>
      <c r="H29" s="53"/>
    </row>
    <row r="30" spans="1:8" ht="48">
      <c r="A30" s="40" t="s">
        <v>86</v>
      </c>
      <c r="B30" s="42" t="s">
        <v>33</v>
      </c>
      <c r="C30" s="42" t="s">
        <v>83</v>
      </c>
      <c r="D30" s="42" t="s">
        <v>87</v>
      </c>
      <c r="E30" s="42" t="s">
        <v>24</v>
      </c>
      <c r="F30" s="43">
        <v>5000</v>
      </c>
      <c r="G30" s="43">
        <v>0</v>
      </c>
      <c r="H30" s="43"/>
    </row>
    <row r="31" spans="1:8" ht="24">
      <c r="A31" s="54" t="s">
        <v>38</v>
      </c>
      <c r="B31" s="55" t="s">
        <v>26</v>
      </c>
      <c r="C31" s="55" t="s">
        <v>13</v>
      </c>
      <c r="D31" s="56" t="s">
        <v>14</v>
      </c>
      <c r="E31" s="56" t="s">
        <v>15</v>
      </c>
      <c r="F31" s="57">
        <f t="shared" ref="F31:G33" si="2">F32</f>
        <v>1516260</v>
      </c>
      <c r="G31" s="57">
        <f t="shared" si="2"/>
        <v>651065.66</v>
      </c>
      <c r="H31" s="58">
        <f t="shared" si="0"/>
        <v>42.938919446532921</v>
      </c>
    </row>
    <row r="32" spans="1:8" ht="40.5" customHeight="1">
      <c r="A32" s="26" t="s">
        <v>41</v>
      </c>
      <c r="B32" s="16" t="s">
        <v>26</v>
      </c>
      <c r="C32" s="16" t="s">
        <v>42</v>
      </c>
      <c r="D32" s="24" t="s">
        <v>14</v>
      </c>
      <c r="E32" s="24" t="s">
        <v>15</v>
      </c>
      <c r="F32" s="33">
        <f t="shared" si="2"/>
        <v>1516260</v>
      </c>
      <c r="G32" s="33">
        <f t="shared" si="2"/>
        <v>651065.66</v>
      </c>
      <c r="H32" s="18">
        <f t="shared" si="0"/>
        <v>42.938919446532921</v>
      </c>
    </row>
    <row r="33" spans="1:8" ht="73.5" customHeight="1">
      <c r="A33" s="31" t="s">
        <v>43</v>
      </c>
      <c r="B33" s="23" t="s">
        <v>26</v>
      </c>
      <c r="C33" s="23" t="s">
        <v>42</v>
      </c>
      <c r="D33" s="23" t="s">
        <v>44</v>
      </c>
      <c r="E33" s="19" t="s">
        <v>15</v>
      </c>
      <c r="F33" s="25">
        <f t="shared" si="2"/>
        <v>1516260</v>
      </c>
      <c r="G33" s="25">
        <f t="shared" si="2"/>
        <v>651065.66</v>
      </c>
      <c r="H33" s="18">
        <f t="shared" si="0"/>
        <v>42.938919446532921</v>
      </c>
    </row>
    <row r="34" spans="1:8" s="59" customFormat="1">
      <c r="A34" s="40" t="s">
        <v>45</v>
      </c>
      <c r="B34" s="42" t="s">
        <v>26</v>
      </c>
      <c r="C34" s="42" t="s">
        <v>42</v>
      </c>
      <c r="D34" s="42" t="s">
        <v>44</v>
      </c>
      <c r="E34" s="42" t="s">
        <v>24</v>
      </c>
      <c r="F34" s="43">
        <v>1516260</v>
      </c>
      <c r="G34" s="43">
        <v>651065.66</v>
      </c>
      <c r="H34" s="43">
        <f>G34/F34*100</f>
        <v>42.938919446532921</v>
      </c>
    </row>
    <row r="35" spans="1:8" ht="36">
      <c r="A35" s="61" t="s">
        <v>47</v>
      </c>
      <c r="B35" s="62" t="s">
        <v>48</v>
      </c>
      <c r="C35" s="62" t="s">
        <v>13</v>
      </c>
      <c r="D35" s="62" t="s">
        <v>14</v>
      </c>
      <c r="E35" s="62" t="s">
        <v>15</v>
      </c>
      <c r="F35" s="63">
        <f>F36+F41+F43+F45</f>
        <v>655773</v>
      </c>
      <c r="G35" s="63">
        <f>G36+G41+G43+G45</f>
        <v>25958.11</v>
      </c>
      <c r="H35" s="58">
        <f t="shared" si="0"/>
        <v>3.958398714189209</v>
      </c>
    </row>
    <row r="36" spans="1:8">
      <c r="A36" s="14" t="s">
        <v>49</v>
      </c>
      <c r="B36" s="15" t="s">
        <v>48</v>
      </c>
      <c r="C36" s="15" t="s">
        <v>17</v>
      </c>
      <c r="D36" s="24" t="s">
        <v>14</v>
      </c>
      <c r="E36" s="24" t="s">
        <v>15</v>
      </c>
      <c r="F36" s="60">
        <f>F37+F39</f>
        <v>267000</v>
      </c>
      <c r="G36" s="60">
        <f>G37+G39</f>
        <v>0</v>
      </c>
      <c r="H36" s="18">
        <f t="shared" si="0"/>
        <v>0</v>
      </c>
    </row>
    <row r="37" spans="1:8" ht="24">
      <c r="A37" s="14" t="s">
        <v>89</v>
      </c>
      <c r="B37" s="15" t="s">
        <v>48</v>
      </c>
      <c r="C37" s="15" t="s">
        <v>17</v>
      </c>
      <c r="D37" s="24" t="s">
        <v>90</v>
      </c>
      <c r="E37" s="24" t="s">
        <v>15</v>
      </c>
      <c r="F37" s="60">
        <f>F38</f>
        <v>264000</v>
      </c>
      <c r="G37" s="60">
        <f>G38</f>
        <v>0</v>
      </c>
      <c r="H37" s="18"/>
    </row>
    <row r="38" spans="1:8" ht="36">
      <c r="A38" s="14" t="s">
        <v>91</v>
      </c>
      <c r="B38" s="15" t="s">
        <v>48</v>
      </c>
      <c r="C38" s="15" t="s">
        <v>17</v>
      </c>
      <c r="D38" s="24" t="s">
        <v>92</v>
      </c>
      <c r="E38" s="24" t="s">
        <v>93</v>
      </c>
      <c r="F38" s="60">
        <v>264000</v>
      </c>
      <c r="G38" s="60"/>
      <c r="H38" s="18"/>
    </row>
    <row r="39" spans="1:8" ht="24">
      <c r="A39" s="14" t="s">
        <v>88</v>
      </c>
      <c r="B39" s="15" t="s">
        <v>48</v>
      </c>
      <c r="C39" s="15" t="s">
        <v>17</v>
      </c>
      <c r="D39" s="24" t="s">
        <v>95</v>
      </c>
      <c r="E39" s="24" t="s">
        <v>15</v>
      </c>
      <c r="F39" s="60">
        <f>F40</f>
        <v>3000</v>
      </c>
      <c r="G39" s="60">
        <f>G40</f>
        <v>0</v>
      </c>
      <c r="H39" s="18"/>
    </row>
    <row r="40" spans="1:8" ht="36">
      <c r="A40" s="14" t="s">
        <v>94</v>
      </c>
      <c r="B40" s="15" t="s">
        <v>48</v>
      </c>
      <c r="C40" s="15" t="s">
        <v>17</v>
      </c>
      <c r="D40" s="24" t="s">
        <v>95</v>
      </c>
      <c r="E40" s="24" t="s">
        <v>24</v>
      </c>
      <c r="F40" s="60">
        <v>3000</v>
      </c>
      <c r="G40" s="60"/>
      <c r="H40" s="18"/>
    </row>
    <row r="41" spans="1:8" ht="72">
      <c r="A41" s="64" t="s">
        <v>99</v>
      </c>
      <c r="B41" s="44" t="s">
        <v>48</v>
      </c>
      <c r="C41" s="44" t="s">
        <v>19</v>
      </c>
      <c r="D41" s="45" t="s">
        <v>96</v>
      </c>
      <c r="E41" s="45" t="s">
        <v>15</v>
      </c>
      <c r="F41" s="65">
        <f>F42</f>
        <v>0</v>
      </c>
      <c r="G41" s="65">
        <f>G42</f>
        <v>0</v>
      </c>
      <c r="H41" s="48"/>
    </row>
    <row r="42" spans="1:8" ht="36">
      <c r="A42" s="14" t="s">
        <v>97</v>
      </c>
      <c r="B42" s="15" t="s">
        <v>48</v>
      </c>
      <c r="C42" s="15" t="s">
        <v>19</v>
      </c>
      <c r="D42" s="24" t="s">
        <v>96</v>
      </c>
      <c r="E42" s="24" t="s">
        <v>98</v>
      </c>
      <c r="F42" s="60">
        <v>0</v>
      </c>
      <c r="G42" s="60">
        <v>0</v>
      </c>
      <c r="H42" s="18"/>
    </row>
    <row r="43" spans="1:8" ht="60">
      <c r="A43" s="64" t="s">
        <v>101</v>
      </c>
      <c r="B43" s="44" t="s">
        <v>48</v>
      </c>
      <c r="C43" s="44" t="s">
        <v>19</v>
      </c>
      <c r="D43" s="44" t="s">
        <v>100</v>
      </c>
      <c r="E43" s="46" t="s">
        <v>15</v>
      </c>
      <c r="F43" s="65">
        <f>F44</f>
        <v>98000</v>
      </c>
      <c r="G43" s="65">
        <f>G44</f>
        <v>0</v>
      </c>
      <c r="H43" s="48">
        <f t="shared" si="0"/>
        <v>0</v>
      </c>
    </row>
    <row r="44" spans="1:8" ht="36">
      <c r="A44" s="14" t="s">
        <v>28</v>
      </c>
      <c r="B44" s="15" t="s">
        <v>48</v>
      </c>
      <c r="C44" s="15" t="s">
        <v>19</v>
      </c>
      <c r="D44" s="15" t="s">
        <v>87</v>
      </c>
      <c r="E44" s="19" t="s">
        <v>24</v>
      </c>
      <c r="F44" s="34">
        <v>98000</v>
      </c>
      <c r="G44" s="34"/>
      <c r="H44" s="18"/>
    </row>
    <row r="45" spans="1:8">
      <c r="A45" s="64" t="s">
        <v>50</v>
      </c>
      <c r="B45" s="44" t="s">
        <v>48</v>
      </c>
      <c r="C45" s="44" t="s">
        <v>33</v>
      </c>
      <c r="D45" s="45" t="s">
        <v>14</v>
      </c>
      <c r="E45" s="45" t="s">
        <v>15</v>
      </c>
      <c r="F45" s="65">
        <f>F46+F57</f>
        <v>290773</v>
      </c>
      <c r="G45" s="65">
        <f>G46+G58</f>
        <v>25958.11</v>
      </c>
      <c r="H45" s="48">
        <f t="shared" si="0"/>
        <v>8.9272766040863498</v>
      </c>
    </row>
    <row r="46" spans="1:8">
      <c r="A46" s="14" t="s">
        <v>50</v>
      </c>
      <c r="B46" s="15" t="s">
        <v>48</v>
      </c>
      <c r="C46" s="15" t="s">
        <v>33</v>
      </c>
      <c r="D46" s="15" t="s">
        <v>51</v>
      </c>
      <c r="E46" s="24" t="s">
        <v>15</v>
      </c>
      <c r="F46" s="34">
        <f>F47+F49+F51+F53+F55</f>
        <v>266773</v>
      </c>
      <c r="G46" s="34">
        <f>G47+G49+G51+G53+G55</f>
        <v>25958.11</v>
      </c>
      <c r="H46" s="18">
        <f t="shared" si="0"/>
        <v>9.7304112485146543</v>
      </c>
    </row>
    <row r="47" spans="1:8">
      <c r="A47" s="64" t="s">
        <v>52</v>
      </c>
      <c r="B47" s="44" t="s">
        <v>48</v>
      </c>
      <c r="C47" s="44" t="s">
        <v>33</v>
      </c>
      <c r="D47" s="44" t="s">
        <v>53</v>
      </c>
      <c r="E47" s="45" t="s">
        <v>15</v>
      </c>
      <c r="F47" s="65">
        <f>F48</f>
        <v>20000</v>
      </c>
      <c r="G47" s="65">
        <f>G48</f>
        <v>0</v>
      </c>
      <c r="H47" s="48">
        <f t="shared" si="0"/>
        <v>0</v>
      </c>
    </row>
    <row r="48" spans="1:8" ht="36">
      <c r="A48" s="40" t="s">
        <v>28</v>
      </c>
      <c r="B48" s="42" t="s">
        <v>48</v>
      </c>
      <c r="C48" s="42" t="s">
        <v>33</v>
      </c>
      <c r="D48" s="42" t="s">
        <v>53</v>
      </c>
      <c r="E48" s="42" t="s">
        <v>24</v>
      </c>
      <c r="F48" s="43">
        <v>20000</v>
      </c>
      <c r="G48" s="43">
        <v>0</v>
      </c>
      <c r="H48" s="43">
        <v>0</v>
      </c>
    </row>
    <row r="49" spans="1:8" ht="90.75" customHeight="1">
      <c r="A49" s="64" t="s">
        <v>54</v>
      </c>
      <c r="B49" s="44" t="s">
        <v>48</v>
      </c>
      <c r="C49" s="44" t="s">
        <v>33</v>
      </c>
      <c r="D49" s="44" t="s">
        <v>55</v>
      </c>
      <c r="E49" s="46" t="s">
        <v>15</v>
      </c>
      <c r="F49" s="47">
        <f>F50</f>
        <v>103950</v>
      </c>
      <c r="G49" s="47">
        <f>G50</f>
        <v>0</v>
      </c>
      <c r="H49" s="48">
        <f t="shared" si="0"/>
        <v>0</v>
      </c>
    </row>
    <row r="50" spans="1:8" ht="36">
      <c r="A50" s="40" t="s">
        <v>28</v>
      </c>
      <c r="B50" s="42" t="s">
        <v>48</v>
      </c>
      <c r="C50" s="42" t="s">
        <v>33</v>
      </c>
      <c r="D50" s="42" t="s">
        <v>55</v>
      </c>
      <c r="E50" s="42" t="s">
        <v>24</v>
      </c>
      <c r="F50" s="43">
        <v>103950</v>
      </c>
      <c r="G50" s="43">
        <v>0</v>
      </c>
      <c r="H50" s="43">
        <f>G50/F50*100</f>
        <v>0</v>
      </c>
    </row>
    <row r="51" spans="1:8">
      <c r="A51" s="64" t="s">
        <v>102</v>
      </c>
      <c r="B51" s="44" t="s">
        <v>48</v>
      </c>
      <c r="C51" s="44" t="s">
        <v>33</v>
      </c>
      <c r="D51" s="44" t="s">
        <v>110</v>
      </c>
      <c r="E51" s="44"/>
      <c r="F51" s="47">
        <f>F52</f>
        <v>10000</v>
      </c>
      <c r="G51" s="47">
        <f>G52</f>
        <v>0</v>
      </c>
      <c r="H51" s="47"/>
    </row>
    <row r="52" spans="1:8" ht="36">
      <c r="A52" s="40" t="s">
        <v>28</v>
      </c>
      <c r="B52" s="42" t="s">
        <v>48</v>
      </c>
      <c r="C52" s="42" t="s">
        <v>33</v>
      </c>
      <c r="D52" s="42" t="s">
        <v>103</v>
      </c>
      <c r="E52" s="42" t="s">
        <v>15</v>
      </c>
      <c r="F52" s="43">
        <v>10000</v>
      </c>
      <c r="G52" s="43">
        <v>0</v>
      </c>
      <c r="H52" s="43"/>
    </row>
    <row r="53" spans="1:8" ht="44.25" customHeight="1">
      <c r="A53" s="64" t="s">
        <v>56</v>
      </c>
      <c r="B53" s="44" t="s">
        <v>48</v>
      </c>
      <c r="C53" s="44" t="s">
        <v>33</v>
      </c>
      <c r="D53" s="44" t="s">
        <v>57</v>
      </c>
      <c r="E53" s="46" t="s">
        <v>15</v>
      </c>
      <c r="F53" s="47">
        <f>F54</f>
        <v>3250</v>
      </c>
      <c r="G53" s="47">
        <v>0</v>
      </c>
      <c r="H53" s="48">
        <f t="shared" si="0"/>
        <v>0</v>
      </c>
    </row>
    <row r="54" spans="1:8" ht="36">
      <c r="A54" s="40" t="s">
        <v>28</v>
      </c>
      <c r="B54" s="42" t="s">
        <v>48</v>
      </c>
      <c r="C54" s="42" t="s">
        <v>33</v>
      </c>
      <c r="D54" s="42" t="s">
        <v>57</v>
      </c>
      <c r="E54" s="42" t="s">
        <v>24</v>
      </c>
      <c r="F54" s="43">
        <v>3250</v>
      </c>
      <c r="G54" s="43">
        <v>0</v>
      </c>
      <c r="H54" s="43">
        <f>G54/F54*100</f>
        <v>0</v>
      </c>
    </row>
    <row r="55" spans="1:8" ht="48">
      <c r="A55" s="64" t="s">
        <v>104</v>
      </c>
      <c r="B55" s="44" t="s">
        <v>48</v>
      </c>
      <c r="C55" s="44" t="s">
        <v>33</v>
      </c>
      <c r="D55" s="44" t="s">
        <v>58</v>
      </c>
      <c r="E55" s="46" t="s">
        <v>15</v>
      </c>
      <c r="F55" s="47">
        <f>F56</f>
        <v>129573</v>
      </c>
      <c r="G55" s="47">
        <f>SUM(G56:G56)</f>
        <v>25958.11</v>
      </c>
      <c r="H55" s="48">
        <f t="shared" si="0"/>
        <v>20.033579526598906</v>
      </c>
    </row>
    <row r="56" spans="1:8" ht="48">
      <c r="A56" s="40" t="s">
        <v>78</v>
      </c>
      <c r="B56" s="42" t="s">
        <v>48</v>
      </c>
      <c r="C56" s="42" t="s">
        <v>33</v>
      </c>
      <c r="D56" s="42" t="s">
        <v>58</v>
      </c>
      <c r="E56" s="42" t="s">
        <v>24</v>
      </c>
      <c r="F56" s="43">
        <v>129573</v>
      </c>
      <c r="G56" s="43">
        <v>25958.11</v>
      </c>
      <c r="H56" s="43">
        <f>G56/F56*100</f>
        <v>20.033579526598906</v>
      </c>
    </row>
    <row r="57" spans="1:8" ht="60">
      <c r="A57" s="35" t="s">
        <v>106</v>
      </c>
      <c r="B57" s="36" t="s">
        <v>48</v>
      </c>
      <c r="C57" s="36" t="s">
        <v>33</v>
      </c>
      <c r="D57" s="36" t="s">
        <v>105</v>
      </c>
      <c r="E57" s="36" t="s">
        <v>15</v>
      </c>
      <c r="F57" s="37">
        <f>F58</f>
        <v>24000</v>
      </c>
      <c r="G57" s="37">
        <f>G58</f>
        <v>0</v>
      </c>
      <c r="H57" s="37"/>
    </row>
    <row r="58" spans="1:8" ht="36">
      <c r="A58" s="40" t="s">
        <v>28</v>
      </c>
      <c r="B58" s="42" t="s">
        <v>48</v>
      </c>
      <c r="C58" s="42" t="s">
        <v>33</v>
      </c>
      <c r="D58" s="42" t="s">
        <v>105</v>
      </c>
      <c r="E58" s="42" t="s">
        <v>24</v>
      </c>
      <c r="F58" s="43">
        <v>24000</v>
      </c>
      <c r="G58" s="43">
        <v>0</v>
      </c>
      <c r="H58" s="43"/>
    </row>
    <row r="59" spans="1:8" ht="36">
      <c r="A59" s="66" t="s">
        <v>109</v>
      </c>
      <c r="B59" s="49" t="s">
        <v>107</v>
      </c>
      <c r="C59" s="49" t="s">
        <v>19</v>
      </c>
      <c r="D59" s="50" t="s">
        <v>108</v>
      </c>
      <c r="E59" s="50" t="s">
        <v>15</v>
      </c>
      <c r="F59" s="67">
        <f>F60</f>
        <v>80000</v>
      </c>
      <c r="G59" s="67">
        <f>G60</f>
        <v>24305.99</v>
      </c>
      <c r="H59" s="53">
        <f t="shared" ref="H59:H88" si="3">G59/F59*100</f>
        <v>30.3824875</v>
      </c>
    </row>
    <row r="60" spans="1:8" ht="36">
      <c r="A60" s="40" t="s">
        <v>28</v>
      </c>
      <c r="B60" s="15" t="s">
        <v>107</v>
      </c>
      <c r="C60" s="15" t="s">
        <v>19</v>
      </c>
      <c r="D60" s="15" t="s">
        <v>108</v>
      </c>
      <c r="E60" s="19" t="s">
        <v>24</v>
      </c>
      <c r="F60" s="34">
        <v>80000</v>
      </c>
      <c r="G60" s="34">
        <v>24305.99</v>
      </c>
      <c r="H60" s="18">
        <f t="shared" si="3"/>
        <v>30.3824875</v>
      </c>
    </row>
    <row r="61" spans="1:8" ht="50.25" customHeight="1">
      <c r="A61" s="61" t="s">
        <v>59</v>
      </c>
      <c r="B61" s="62" t="s">
        <v>60</v>
      </c>
      <c r="C61" s="62" t="s">
        <v>13</v>
      </c>
      <c r="D61" s="62" t="s">
        <v>14</v>
      </c>
      <c r="E61" s="62" t="s">
        <v>15</v>
      </c>
      <c r="F61" s="68">
        <f>SUM(F62+F70)</f>
        <v>2955750</v>
      </c>
      <c r="G61" s="68">
        <f>SUM(G62+G70)</f>
        <v>1422494.54</v>
      </c>
      <c r="H61" s="58">
        <f t="shared" si="3"/>
        <v>48.12634830415292</v>
      </c>
    </row>
    <row r="62" spans="1:8">
      <c r="A62" s="14" t="s">
        <v>61</v>
      </c>
      <c r="B62" s="15" t="s">
        <v>60</v>
      </c>
      <c r="C62" s="15" t="s">
        <v>17</v>
      </c>
      <c r="D62" s="24" t="s">
        <v>14</v>
      </c>
      <c r="E62" s="24" t="s">
        <v>15</v>
      </c>
      <c r="F62" s="43">
        <f>F63+F66</f>
        <v>1581000</v>
      </c>
      <c r="G62" s="43">
        <f>G63+G66</f>
        <v>844098.94</v>
      </c>
      <c r="H62" s="18">
        <f t="shared" si="3"/>
        <v>53.390192283364954</v>
      </c>
    </row>
    <row r="63" spans="1:8" ht="48">
      <c r="A63" s="14" t="s">
        <v>62</v>
      </c>
      <c r="B63" s="15" t="s">
        <v>60</v>
      </c>
      <c r="C63" s="15" t="s">
        <v>17</v>
      </c>
      <c r="D63" s="15">
        <v>4400000</v>
      </c>
      <c r="E63" s="19" t="s">
        <v>15</v>
      </c>
      <c r="F63" s="17">
        <f>F64</f>
        <v>1573000</v>
      </c>
      <c r="G63" s="17">
        <f>G64</f>
        <v>844098.94</v>
      </c>
      <c r="H63" s="18">
        <f t="shared" si="3"/>
        <v>53.661725365543546</v>
      </c>
    </row>
    <row r="64" spans="1:8" ht="71.25" customHeight="1">
      <c r="A64" s="31" t="s">
        <v>63</v>
      </c>
      <c r="B64" s="15" t="s">
        <v>60</v>
      </c>
      <c r="C64" s="15" t="s">
        <v>17</v>
      </c>
      <c r="D64" s="15" t="s">
        <v>64</v>
      </c>
      <c r="E64" s="19" t="s">
        <v>111</v>
      </c>
      <c r="F64" s="17">
        <f>F65</f>
        <v>1573000</v>
      </c>
      <c r="G64" s="17">
        <f>G65</f>
        <v>844098.94</v>
      </c>
      <c r="H64" s="18">
        <f t="shared" si="3"/>
        <v>53.661725365543546</v>
      </c>
    </row>
    <row r="65" spans="1:8" ht="57" customHeight="1">
      <c r="A65" s="40" t="s">
        <v>65</v>
      </c>
      <c r="B65" s="42" t="s">
        <v>60</v>
      </c>
      <c r="C65" s="42" t="s">
        <v>17</v>
      </c>
      <c r="D65" s="42" t="s">
        <v>64</v>
      </c>
      <c r="E65" s="42" t="s">
        <v>111</v>
      </c>
      <c r="F65" s="43">
        <v>1573000</v>
      </c>
      <c r="G65" s="43">
        <v>844098.94</v>
      </c>
      <c r="H65" s="43">
        <f>G65/F65*100</f>
        <v>53.661725365543546</v>
      </c>
    </row>
    <row r="66" spans="1:8" ht="72">
      <c r="A66" s="14" t="s">
        <v>130</v>
      </c>
      <c r="B66" s="15" t="s">
        <v>60</v>
      </c>
      <c r="C66" s="15" t="s">
        <v>17</v>
      </c>
      <c r="D66" s="15" t="s">
        <v>100</v>
      </c>
      <c r="E66" s="19" t="s">
        <v>15</v>
      </c>
      <c r="F66" s="17">
        <f>F67</f>
        <v>8000</v>
      </c>
      <c r="G66" s="17">
        <f>G67</f>
        <v>0</v>
      </c>
      <c r="H66" s="18">
        <f t="shared" si="3"/>
        <v>0</v>
      </c>
    </row>
    <row r="67" spans="1:8" ht="48">
      <c r="A67" s="14" t="s">
        <v>63</v>
      </c>
      <c r="B67" s="15" t="s">
        <v>60</v>
      </c>
      <c r="C67" s="15" t="s">
        <v>17</v>
      </c>
      <c r="D67" s="15" t="s">
        <v>100</v>
      </c>
      <c r="E67" s="19" t="s">
        <v>40</v>
      </c>
      <c r="F67" s="17">
        <f>F68</f>
        <v>8000</v>
      </c>
      <c r="G67" s="17">
        <f>G68</f>
        <v>0</v>
      </c>
      <c r="H67" s="18">
        <f t="shared" si="3"/>
        <v>0</v>
      </c>
    </row>
    <row r="68" spans="1:8" ht="51" customHeight="1">
      <c r="A68" s="82" t="s">
        <v>39</v>
      </c>
      <c r="B68" s="84" t="s">
        <v>60</v>
      </c>
      <c r="C68" s="84" t="s">
        <v>17</v>
      </c>
      <c r="D68" s="84" t="s">
        <v>100</v>
      </c>
      <c r="E68" s="84" t="s">
        <v>40</v>
      </c>
      <c r="F68" s="75">
        <v>8000</v>
      </c>
      <c r="G68" s="75"/>
      <c r="H68" s="77">
        <f>G68/F68*100</f>
        <v>0</v>
      </c>
    </row>
    <row r="69" spans="1:8" ht="15" customHeight="1">
      <c r="A69" s="83"/>
      <c r="B69" s="85"/>
      <c r="C69" s="85"/>
      <c r="D69" s="85"/>
      <c r="E69" s="85"/>
      <c r="F69" s="76"/>
      <c r="G69" s="76"/>
      <c r="H69" s="78"/>
    </row>
    <row r="70" spans="1:8" ht="24">
      <c r="A70" s="64" t="s">
        <v>66</v>
      </c>
      <c r="B70" s="44" t="s">
        <v>60</v>
      </c>
      <c r="C70" s="44" t="s">
        <v>26</v>
      </c>
      <c r="D70" s="45" t="s">
        <v>14</v>
      </c>
      <c r="E70" s="45" t="s">
        <v>15</v>
      </c>
      <c r="F70" s="47">
        <f>F71+F75</f>
        <v>1374750</v>
      </c>
      <c r="G70" s="47">
        <f>G71+G75</f>
        <v>578395.6</v>
      </c>
      <c r="H70" s="48">
        <f>G70/F70*100</f>
        <v>42.072784142571372</v>
      </c>
    </row>
    <row r="71" spans="1:8" ht="60">
      <c r="A71" s="14" t="s">
        <v>67</v>
      </c>
      <c r="B71" s="15" t="s">
        <v>60</v>
      </c>
      <c r="C71" s="15" t="s">
        <v>26</v>
      </c>
      <c r="D71" s="15">
        <v>4520000</v>
      </c>
      <c r="E71" s="19" t="s">
        <v>15</v>
      </c>
      <c r="F71" s="25">
        <f t="shared" ref="F71:G72" si="4">F72</f>
        <v>1335790</v>
      </c>
      <c r="G71" s="25">
        <f t="shared" si="4"/>
        <v>578395.6</v>
      </c>
      <c r="H71" s="18">
        <f t="shared" si="3"/>
        <v>43.29988995276203</v>
      </c>
    </row>
    <row r="72" spans="1:8" ht="77.25" customHeight="1">
      <c r="A72" s="14" t="s">
        <v>63</v>
      </c>
      <c r="B72" s="15" t="s">
        <v>60</v>
      </c>
      <c r="C72" s="15" t="s">
        <v>26</v>
      </c>
      <c r="D72" s="15" t="s">
        <v>68</v>
      </c>
      <c r="E72" s="19" t="s">
        <v>15</v>
      </c>
      <c r="F72" s="25">
        <f t="shared" si="4"/>
        <v>1335790</v>
      </c>
      <c r="G72" s="25">
        <f t="shared" si="4"/>
        <v>578395.6</v>
      </c>
      <c r="H72" s="18">
        <f t="shared" si="3"/>
        <v>43.29988995276203</v>
      </c>
    </row>
    <row r="73" spans="1:8" ht="42" customHeight="1">
      <c r="A73" s="40" t="s">
        <v>39</v>
      </c>
      <c r="B73" s="69" t="s">
        <v>60</v>
      </c>
      <c r="C73" s="69" t="s">
        <v>26</v>
      </c>
      <c r="D73" s="69" t="s">
        <v>68</v>
      </c>
      <c r="E73" s="69" t="s">
        <v>46</v>
      </c>
      <c r="F73" s="70">
        <v>1335790</v>
      </c>
      <c r="G73" s="70">
        <v>578395.6</v>
      </c>
      <c r="H73" s="70">
        <f t="shared" si="3"/>
        <v>43.29988995276203</v>
      </c>
    </row>
    <row r="74" spans="1:8" ht="60" customHeight="1">
      <c r="A74" s="40" t="s">
        <v>131</v>
      </c>
      <c r="B74" s="74" t="s">
        <v>60</v>
      </c>
      <c r="C74" s="74" t="s">
        <v>26</v>
      </c>
      <c r="D74" s="74" t="s">
        <v>100</v>
      </c>
      <c r="E74" s="74"/>
      <c r="F74" s="73">
        <f>F75</f>
        <v>38960</v>
      </c>
      <c r="G74" s="73"/>
      <c r="H74" s="73"/>
    </row>
    <row r="75" spans="1:8" ht="42" customHeight="1">
      <c r="A75" s="40" t="s">
        <v>39</v>
      </c>
      <c r="B75" s="74" t="s">
        <v>60</v>
      </c>
      <c r="C75" s="74" t="s">
        <v>26</v>
      </c>
      <c r="D75" s="74" t="s">
        <v>100</v>
      </c>
      <c r="E75" s="74" t="s">
        <v>24</v>
      </c>
      <c r="F75" s="73">
        <v>38960</v>
      </c>
      <c r="G75" s="73"/>
      <c r="H75" s="73"/>
    </row>
    <row r="76" spans="1:8" ht="42" customHeight="1">
      <c r="A76" s="40" t="s">
        <v>112</v>
      </c>
      <c r="B76" s="69" t="s">
        <v>37</v>
      </c>
      <c r="C76" s="69" t="s">
        <v>33</v>
      </c>
      <c r="D76" s="69" t="s">
        <v>15</v>
      </c>
      <c r="E76" s="69" t="s">
        <v>15</v>
      </c>
      <c r="F76" s="70">
        <f>F77+F80</f>
        <v>67130</v>
      </c>
      <c r="G76" s="70">
        <f>G77+G79</f>
        <v>8536.98</v>
      </c>
      <c r="H76" s="70"/>
    </row>
    <row r="77" spans="1:8" ht="60.75" customHeight="1">
      <c r="A77" s="40" t="s">
        <v>43</v>
      </c>
      <c r="B77" s="69" t="s">
        <v>37</v>
      </c>
      <c r="C77" s="69" t="s">
        <v>33</v>
      </c>
      <c r="D77" s="69" t="s">
        <v>114</v>
      </c>
      <c r="E77" s="69" t="s">
        <v>15</v>
      </c>
      <c r="F77" s="70">
        <f>F78</f>
        <v>12130</v>
      </c>
      <c r="G77" s="70">
        <f>G78</f>
        <v>0</v>
      </c>
      <c r="H77" s="70"/>
    </row>
    <row r="78" spans="1:8" ht="42" customHeight="1">
      <c r="A78" s="40" t="s">
        <v>113</v>
      </c>
      <c r="B78" s="69" t="s">
        <v>37</v>
      </c>
      <c r="C78" s="69" t="s">
        <v>33</v>
      </c>
      <c r="D78" s="69" t="s">
        <v>114</v>
      </c>
      <c r="E78" s="69" t="s">
        <v>115</v>
      </c>
      <c r="F78" s="70">
        <v>12130</v>
      </c>
      <c r="G78" s="70">
        <v>0</v>
      </c>
      <c r="H78" s="70"/>
    </row>
    <row r="79" spans="1:8" ht="42" customHeight="1">
      <c r="A79" s="40" t="s">
        <v>116</v>
      </c>
      <c r="B79" s="69" t="s">
        <v>37</v>
      </c>
      <c r="C79" s="69" t="s">
        <v>33</v>
      </c>
      <c r="D79" s="69" t="s">
        <v>30</v>
      </c>
      <c r="E79" s="69" t="s">
        <v>15</v>
      </c>
      <c r="F79" s="70">
        <f>F80</f>
        <v>55000</v>
      </c>
      <c r="G79" s="70">
        <f>G80</f>
        <v>8536.98</v>
      </c>
      <c r="H79" s="70"/>
    </row>
    <row r="80" spans="1:8" ht="52.5" customHeight="1">
      <c r="A80" s="40" t="s">
        <v>117</v>
      </c>
      <c r="B80" s="69" t="s">
        <v>37</v>
      </c>
      <c r="C80" s="69" t="s">
        <v>33</v>
      </c>
      <c r="D80" s="74" t="s">
        <v>132</v>
      </c>
      <c r="E80" s="69" t="s">
        <v>15</v>
      </c>
      <c r="F80" s="70">
        <f>F81</f>
        <v>55000</v>
      </c>
      <c r="G80" s="70">
        <f>G81</f>
        <v>8536.98</v>
      </c>
      <c r="H80" s="70"/>
    </row>
    <row r="81" spans="1:8" ht="42" customHeight="1">
      <c r="A81" s="40" t="s">
        <v>28</v>
      </c>
      <c r="B81" s="69" t="s">
        <v>37</v>
      </c>
      <c r="C81" s="69" t="s">
        <v>33</v>
      </c>
      <c r="D81" s="74" t="s">
        <v>132</v>
      </c>
      <c r="E81" s="69" t="s">
        <v>24</v>
      </c>
      <c r="F81" s="70">
        <v>55000</v>
      </c>
      <c r="G81" s="70">
        <v>8536.98</v>
      </c>
      <c r="H81" s="70"/>
    </row>
    <row r="82" spans="1:8">
      <c r="A82" s="64" t="s">
        <v>69</v>
      </c>
      <c r="B82" s="44" t="s">
        <v>70</v>
      </c>
      <c r="C82" s="44" t="s">
        <v>19</v>
      </c>
      <c r="D82" s="45" t="s">
        <v>14</v>
      </c>
      <c r="E82" s="45" t="s">
        <v>15</v>
      </c>
      <c r="F82" s="47">
        <f>F83</f>
        <v>125000</v>
      </c>
      <c r="G82" s="47">
        <f>G83</f>
        <v>41565.980000000003</v>
      </c>
      <c r="H82" s="48">
        <f t="shared" si="3"/>
        <v>33.252784000000005</v>
      </c>
    </row>
    <row r="83" spans="1:8" ht="84">
      <c r="A83" s="14" t="s">
        <v>118</v>
      </c>
      <c r="B83" s="15" t="s">
        <v>70</v>
      </c>
      <c r="C83" s="15" t="s">
        <v>19</v>
      </c>
      <c r="D83" s="15" t="s">
        <v>30</v>
      </c>
      <c r="E83" s="19" t="s">
        <v>15</v>
      </c>
      <c r="F83" s="17">
        <f>F84</f>
        <v>125000</v>
      </c>
      <c r="G83" s="17">
        <f>G84</f>
        <v>41565.980000000003</v>
      </c>
      <c r="H83" s="18"/>
    </row>
    <row r="84" spans="1:8" ht="36">
      <c r="A84" s="14" t="s">
        <v>119</v>
      </c>
      <c r="B84" s="15" t="s">
        <v>70</v>
      </c>
      <c r="C84" s="15" t="s">
        <v>19</v>
      </c>
      <c r="D84" s="15" t="s">
        <v>120</v>
      </c>
      <c r="E84" s="19" t="s">
        <v>24</v>
      </c>
      <c r="F84" s="17">
        <v>125000</v>
      </c>
      <c r="G84" s="17">
        <v>41565.980000000003</v>
      </c>
      <c r="H84" s="18"/>
    </row>
    <row r="85" spans="1:8" ht="36">
      <c r="A85" s="61" t="s">
        <v>71</v>
      </c>
      <c r="B85" s="62" t="s">
        <v>72</v>
      </c>
      <c r="C85" s="62" t="s">
        <v>13</v>
      </c>
      <c r="D85" s="62" t="s">
        <v>14</v>
      </c>
      <c r="E85" s="62" t="s">
        <v>15</v>
      </c>
      <c r="F85" s="68">
        <f t="shared" ref="F85:G85" si="5">F86</f>
        <v>0</v>
      </c>
      <c r="G85" s="68">
        <f t="shared" si="5"/>
        <v>0</v>
      </c>
      <c r="H85" s="48" t="e">
        <f t="shared" si="3"/>
        <v>#DIV/0!</v>
      </c>
    </row>
    <row r="86" spans="1:8" ht="72">
      <c r="A86" s="38" t="s">
        <v>73</v>
      </c>
      <c r="B86" s="15" t="s">
        <v>72</v>
      </c>
      <c r="C86" s="15" t="s">
        <v>33</v>
      </c>
      <c r="D86" s="15" t="s">
        <v>14</v>
      </c>
      <c r="E86" s="39" t="s">
        <v>15</v>
      </c>
      <c r="F86" s="43"/>
      <c r="G86" s="43"/>
      <c r="H86" s="18" t="e">
        <f t="shared" si="3"/>
        <v>#DIV/0!</v>
      </c>
    </row>
    <row r="87" spans="1:8" ht="90" customHeight="1">
      <c r="A87" s="14" t="s">
        <v>74</v>
      </c>
      <c r="B87" s="15" t="s">
        <v>72</v>
      </c>
      <c r="C87" s="15" t="s">
        <v>33</v>
      </c>
      <c r="D87" s="15" t="s">
        <v>75</v>
      </c>
      <c r="E87" s="39" t="s">
        <v>15</v>
      </c>
      <c r="F87" s="17"/>
      <c r="G87" s="17"/>
      <c r="H87" s="18" t="e">
        <f t="shared" si="3"/>
        <v>#DIV/0!</v>
      </c>
    </row>
    <row r="88" spans="1:8" ht="48">
      <c r="A88" s="40" t="s">
        <v>76</v>
      </c>
      <c r="B88" s="42" t="s">
        <v>72</v>
      </c>
      <c r="C88" s="42" t="s">
        <v>33</v>
      </c>
      <c r="D88" s="42" t="s">
        <v>75</v>
      </c>
      <c r="E88" s="71" t="s">
        <v>77</v>
      </c>
      <c r="F88" s="43"/>
      <c r="G88" s="43"/>
      <c r="H88" s="43" t="e">
        <f t="shared" si="3"/>
        <v>#DIV/0!</v>
      </c>
    </row>
    <row r="89" spans="1:8" s="72" customFormat="1" ht="66" customHeight="1">
      <c r="A89" s="72" t="s">
        <v>121</v>
      </c>
      <c r="D89" s="72" t="s">
        <v>122</v>
      </c>
    </row>
    <row r="90" spans="1:8" s="72" customFormat="1" ht="11.25">
      <c r="A90" s="72" t="s">
        <v>123</v>
      </c>
      <c r="D90" s="72" t="s">
        <v>124</v>
      </c>
    </row>
  </sheetData>
  <mergeCells count="18">
    <mergeCell ref="D6:H6"/>
    <mergeCell ref="A1:H1"/>
    <mergeCell ref="A2:H2"/>
    <mergeCell ref="A3:H3"/>
    <mergeCell ref="A4:H4"/>
    <mergeCell ref="A5:H5"/>
    <mergeCell ref="G68:G69"/>
    <mergeCell ref="H68:H69"/>
    <mergeCell ref="A7:H7"/>
    <mergeCell ref="A8:H8"/>
    <mergeCell ref="A9:H9"/>
    <mergeCell ref="A10:H10"/>
    <mergeCell ref="A68:A69"/>
    <mergeCell ref="B68:B69"/>
    <mergeCell ref="C68:C69"/>
    <mergeCell ref="D68:D69"/>
    <mergeCell ref="E68:E69"/>
    <mergeCell ref="F68:F69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2014-03-05T08:31:47Z</dcterms:modified>
</cp:coreProperties>
</file>